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activeTab="2"/>
  </bookViews>
  <sheets>
    <sheet name="编制说明" sheetId="4" r:id="rId1"/>
    <sheet name="总价表" sheetId="3" r:id="rId2"/>
    <sheet name="宿舍楼一标段" sheetId="1" r:id="rId3"/>
    <sheet name="宿舍楼二标段" sheetId="5" r:id="rId4"/>
    <sheet name="其他部分、公共区域三标段"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<sst xmlns="http://schemas.openxmlformats.org/spreadsheetml/2006/main" count="83" uniqueCount="47">
  <si>
    <t>编制说明</t>
  </si>
  <si>
    <t>一、工程概况
  2025年毕业生公寓粉刷，宿舍墙顶面局部铲除、翻新、面层喷漆，公共区域墙顶面局部铲除、翻新、面层喷漆，宿舍门、卫生间门更换翻新，暖气片、支架管道等附属构件翻新刷漆等工作内容；
二、编制依据
1、2025年毕业生公寓粉刷；
2、根据现场勘查，以及贵单位提供的2025年毕业生宿舍粉刷及管道补漆需求情况补充说明资料，对本项目的工程量和项进行现场测量估算；
3、综合单价根据类似项目以及市场询价原则；
三、编制说明 
1、工程量清单报价采用综合单价计价。工程量清单是工程项目的简单叙述，所有仅供工程项目特征仅表达了主要工程做法； 
2、工程量清单所列工程量数量是预计数量，仅作为投标的共同基础，不作为最终结算和支付的依据。实际支付应按实际完成的工程量，由承包人按技术规范规定的计量方法，以监理工程师和业主认可的尺寸、断面进行计量；
3、本清单除上述内容，没有列的项目视为已包含在其他清单项目中，投标单位在得到招标文件后，应仔细阅读招标文件、现场勘察、清单，发现问题及时提出，没有提出视为已分摊在本工程的有关清单的单价或总价，如无变更或洽商，不再另行增加项目；
4、工程量清单报价表中所有要求签字、盖章的地方，必须由规定单位和人员签字、盖章； 
5、投标单位在投标报价时，应依据本工程方案及答疑、相关图集、现行有关规范、 规程，结合招标文件、有关合同条款以及市场价格情况等进行自主报价； 
6、投标单位在投标报价时，应充分考虑本工程自进场开始施工至竣工验收合格并移交建设单位期间，为保证工程施工和管护所发生的各项费用，包括移交前的成品保护、管护等费用；  
7、工程量清单报价表中任何内容不得随意增加、删除或涂改； 
8、材料规格、种类需严格按照设计施工图施工，不得更换； 
四、有关问题说明 
1、本工程所用乳胶漆品牌为立邦乳胶漆、多乐士、三棵树等同等品牌；  
2、油漆品牌:宝塔山、森塔、双虎等同等品牌
3、工程量为暂估量，结算时据实结算；</t>
  </si>
  <si>
    <t>工程项目总价表</t>
  </si>
  <si>
    <t>项目名称：2025年毕业生公寓粉刷</t>
  </si>
  <si>
    <t>序号</t>
  </si>
  <si>
    <t>项目名称</t>
  </si>
  <si>
    <t>小计金额（元）</t>
  </si>
  <si>
    <t>合计金额（元）</t>
  </si>
  <si>
    <t>备注</t>
  </si>
  <si>
    <t>2025年毕业生公寓粉刷一标段</t>
  </si>
  <si>
    <t>宿舍一标段</t>
  </si>
  <si>
    <t xml:space="preserve"> 2025年毕业生公寓粉刷二标段</t>
  </si>
  <si>
    <t>宿舍二标段</t>
  </si>
  <si>
    <t>2025年毕业生公寓粉刷三标段-其他部分、公共区域</t>
  </si>
  <si>
    <t>其他部分、公共区域三标段</t>
  </si>
  <si>
    <t>合计</t>
  </si>
  <si>
    <t>2025年毕业生公寓粉刷</t>
  </si>
  <si>
    <t>部位</t>
  </si>
  <si>
    <t>施工做法</t>
  </si>
  <si>
    <t>单位</t>
  </si>
  <si>
    <t>综合单价</t>
  </si>
  <si>
    <t>预估数量</t>
  </si>
  <si>
    <t>金额合计</t>
  </si>
  <si>
    <t>宿舍区域</t>
  </si>
  <si>
    <t>墙面一般抹灰
1.墙体类型:宿舍内局部铲墙皮
2.底层厚度、砂浆配合比:拆除墙皮后两边腻子
3.面层厚度、砂浆配合比:乳胶漆抹灰面二遍
4.达到甲方要求
5.品牌:立邦乳胶漆、多乐士、三棵树等同等品牌</t>
  </si>
  <si>
    <t>m²</t>
  </si>
  <si>
    <t>墙面一般抹灰
1.墙体类型:内墙
2.面层厚度、砂浆配合比:原有墙面打磨后、乳胶漆喷涂二遍
3.达到甲方要求
4.品牌:立邦乳胶漆、多乐士、三棵树等同等品牌</t>
  </si>
  <si>
    <t>小计</t>
  </si>
  <si>
    <t>总合计</t>
  </si>
  <si>
    <t>公共区域</t>
  </si>
  <si>
    <t>墙面一般抹灰
1.墙体类型:公共区域局部铲墙皮
2.底层厚度、砂浆配合比:拆除墙皮后两边腻子
3.面层厚度、砂浆配合比:乳胶漆抹灰面二遍
4.达到甲方要求
5.品牌:立邦乳胶漆、多乐士、三棵树等同等品牌</t>
  </si>
  <si>
    <t>墙面一般抹灰
1.墙体类型:内墙内墙局部修补
2.底层厚度、砂浆配合比:拆除墙皮后两边腻子
3.面层厚度、砂浆配合比:仿瓷乳胶漆抹灰面二遍
4.达到甲方要求
5.品牌:立邦乳胶漆、多乐士、三棵树等同等品牌</t>
  </si>
  <si>
    <t>其他部分</t>
  </si>
  <si>
    <t>实木装饰门（拆除）
1.门类型:现状木门拆除
2.达到甲方要求</t>
  </si>
  <si>
    <t>樘</t>
  </si>
  <si>
    <t>胶合板门（新装）
1.门类型:同现状门
2.框截面尺寸：2.06*0.86m、含门框拆除后修复
3.达到甲方要求</t>
  </si>
  <si>
    <t>门油漆
1.门类型:卫生间木门（双面油漆）
2.腻子种类:油腻子
3.尺寸:2.06*0.75m
4.油漆品种、刷漆遍数:底漆一遍调和漆两遍
5.达到甲方要求
6.品牌:宝塔山、森塔、双虎等同等品牌</t>
  </si>
  <si>
    <t>门油漆
1.门类型:宿舍木门（双面油漆）
2.腻子种类:油腻子
3.尺寸:2.06*0.86m
4.油漆品种、刷漆遍数:底漆一遍调和漆两遍
5.达到甲方要求
6.品牌:宝塔山、森塔、双虎等同等品牌</t>
  </si>
  <si>
    <t>衣柜、壁柜油漆
1.刮腻子.调合漆三遍其它木材面
2.品牌:宝塔山、森塔、双虎等同等品牌</t>
  </si>
  <si>
    <t>暖气片刷漆
1.暖气片刷漆，同现有颜色一样，达到甲方要求</t>
  </si>
  <si>
    <t>个</t>
  </si>
  <si>
    <t>卫生间、暖气管道刷漆
1.管道刷漆达到甲方要求</t>
  </si>
  <si>
    <t>m</t>
  </si>
  <si>
    <t>洗手池支架刷漆
1.洗手池支架刷漆达到甲方要求</t>
  </si>
  <si>
    <t>楼梯刷漆
1.楼梯栏杆局部刷漆
2.达到甲方要求</t>
  </si>
  <si>
    <t>组</t>
  </si>
  <si>
    <t>宿舍门贴壁纸
1.宿舍门比较特殊需要贴纸           2.尺寸为2.06*0.86m</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</si>
</sst>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sz val="16"/>
      <color theme="1"/>
      <name val="宋体"/>
      <charset val="134"/>
      <scheme val="minor"/>
    </font>
    <font>
      <b/>
      <sz val="11"/>
      <color theme="1"/>
      <name val="宋体"/>
      <charset val="134"/>
      <scheme val="minor"/>
    </font>
    <font>
      <b/>
      <sz val="18"/>
      <color theme="1"/>
      <name val="宋体"/>
      <charset val="134"/>
      <scheme val="minor"/>
    </font>
    <font>
      <sz val="12"/>
      <color theme="1"/>
      <name val="宋体"/>
      <charset val="134"/>
      <scheme val="minor"/>
    </font>
    <font>
      <sz val="1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3" applyNumberFormat="0" applyFill="0" applyAlignment="0" applyProtection="0">
      <alignment vertical="center"/>
    </xf>
    <xf numFmtId="0" fontId="12" fillId="0" borderId="13" applyNumberFormat="0" applyFill="0" applyAlignment="0" applyProtection="0">
      <alignment vertical="center"/>
    </xf>
    <xf numFmtId="0" fontId="13" fillId="0" borderId="14" applyNumberFormat="0" applyFill="0" applyAlignment="0" applyProtection="0">
      <alignment vertical="center"/>
    </xf>
    <xf numFmtId="0" fontId="13" fillId="0" borderId="0" applyNumberFormat="0" applyFill="0" applyBorder="0" applyAlignment="0" applyProtection="0">
      <alignment vertical="center"/>
    </xf>
    <xf numFmtId="0" fontId="14" fillId="3" borderId="15" applyNumberFormat="0" applyAlignment="0" applyProtection="0">
      <alignment vertical="center"/>
    </xf>
    <xf numFmtId="0" fontId="15" fillId="4" borderId="16" applyNumberFormat="0" applyAlignment="0" applyProtection="0">
      <alignment vertical="center"/>
    </xf>
    <xf numFmtId="0" fontId="16" fillId="4" borderId="15" applyNumberFormat="0" applyAlignment="0" applyProtection="0">
      <alignment vertical="center"/>
    </xf>
    <xf numFmtId="0" fontId="17" fillId="5" borderId="17" applyNumberFormat="0" applyAlignment="0" applyProtection="0">
      <alignment vertical="center"/>
    </xf>
    <xf numFmtId="0" fontId="18" fillId="0" borderId="18" applyNumberFormat="0" applyFill="0" applyAlignment="0" applyProtection="0">
      <alignment vertical="center"/>
    </xf>
    <xf numFmtId="0" fontId="19" fillId="0" borderId="1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4">
    <xf numFmtId="0" fontId="0" fillId="0" borderId="0" xfId="0">
      <alignment vertical="center"/>
    </xf>
    <xf numFmtId="0" fontId="0" fillId="0" borderId="0" xfId="0" applyAlignment="1">
      <alignment horizontal="left" vertical="center"/>
    </xf>
    <xf numFmtId="176" fontId="0" fillId="0" borderId="0" xfId="0" applyNumberFormat="1">
      <alignment vertical="center"/>
    </xf>
    <xf numFmtId="0" fontId="1" fillId="0" borderId="0" xfId="0" applyFont="1" applyAlignment="1">
      <alignment horizontal="center" vertical="center"/>
    </xf>
    <xf numFmtId="0" fontId="1" fillId="0" borderId="0" xfId="0" applyFont="1" applyAlignment="1">
      <alignment horizontal="left" vertical="center"/>
    </xf>
    <xf numFmtId="176" fontId="1" fillId="0" borderId="0" xfId="0" applyNumberFormat="1"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176" fontId="0" fillId="0" borderId="1" xfId="0" applyNumberFormat="1" applyBorder="1" applyAlignment="1">
      <alignment horizontal="center" vertical="center"/>
    </xf>
    <xf numFmtId="0" fontId="2" fillId="0" borderId="2" xfId="0" applyFon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left" vertical="center" wrapText="1"/>
    </xf>
    <xf numFmtId="0" fontId="2" fillId="0" borderId="3" xfId="0" applyFont="1" applyBorder="1" applyAlignment="1">
      <alignment horizontal="center" vertical="center"/>
    </xf>
    <xf numFmtId="0" fontId="0" fillId="0" borderId="4" xfId="0" applyFont="1" applyBorder="1" applyAlignment="1">
      <alignment horizontal="left" vertical="center" wrapText="1"/>
    </xf>
    <xf numFmtId="0" fontId="0" fillId="0" borderId="2" xfId="0" applyFont="1" applyBorder="1" applyAlignment="1">
      <alignment horizontal="center" vertical="center"/>
    </xf>
    <xf numFmtId="0" fontId="0" fillId="0" borderId="4" xfId="0" applyBorder="1" applyAlignment="1">
      <alignment horizontal="left" vertical="center" wrapText="1"/>
    </xf>
    <xf numFmtId="0" fontId="0" fillId="0" borderId="3" xfId="0" applyFont="1" applyBorder="1" applyAlignment="1">
      <alignment horizontal="center" vertical="center"/>
    </xf>
    <xf numFmtId="0" fontId="0" fillId="0" borderId="1" xfId="0" applyFont="1" applyBorder="1" applyAlignment="1">
      <alignment horizontal="left" vertical="center"/>
    </xf>
    <xf numFmtId="176" fontId="0" fillId="0" borderId="1" xfId="0" applyNumberFormat="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176" fontId="2" fillId="0" borderId="1" xfId="0" applyNumberFormat="1" applyFont="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4" fillId="0" borderId="0" xfId="0" applyFont="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2" xfId="0" applyBorder="1" applyAlignment="1">
      <alignment horizontal="center" vertical="center"/>
    </xf>
    <xf numFmtId="0" fontId="0" fillId="0" borderId="5" xfId="0" applyFont="1" applyBorder="1" applyAlignment="1">
      <alignment horizontal="left" vertical="center" wrapText="1"/>
    </xf>
    <xf numFmtId="0" fontId="0" fillId="0" borderId="6" xfId="0" applyFont="1" applyBorder="1" applyAlignment="1">
      <alignment horizontal="left" vertical="center"/>
    </xf>
    <xf numFmtId="176" fontId="0" fillId="0" borderId="5" xfId="0" applyNumberFormat="1" applyFont="1" applyBorder="1" applyAlignment="1">
      <alignment horizontal="center" vertical="center"/>
    </xf>
    <xf numFmtId="0" fontId="0" fillId="0" borderId="1" xfId="0" applyFont="1" applyBorder="1" applyAlignment="1">
      <alignment horizontal="left" vertical="center" wrapText="1"/>
    </xf>
    <xf numFmtId="0" fontId="0" fillId="0" borderId="1" xfId="0"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 xfId="0" applyFont="1" applyBorder="1" applyAlignment="1">
      <alignment horizontal="center" vertical="center"/>
    </xf>
    <xf numFmtId="176" fontId="2" fillId="0" borderId="1" xfId="0" applyNumberFormat="1" applyFont="1" applyBorder="1">
      <alignment vertical="center"/>
    </xf>
    <xf numFmtId="0" fontId="2" fillId="0" borderId="1" xfId="0" applyFont="1" applyBorder="1">
      <alignment vertical="center"/>
    </xf>
    <xf numFmtId="0" fontId="5" fillId="0" borderId="0" xfId="0" applyFont="1" applyAlignment="1">
      <alignment horizontal="center" vertical="center"/>
    </xf>
    <xf numFmtId="0" fontId="4" fillId="0" borderId="0" xfId="0" applyFont="1" applyAlignment="1">
      <alignment horizontal="left" vertical="top" wrapText="1"/>
    </xf>
    <xf numFmtId="0" fontId="0" fillId="0" borderId="0" xfId="0"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www.wps.cn/officeDocument/2023/relationships/customStorage" Target="customStorage/customStorage.xml"/><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topLeftCell="A2" workbookViewId="0">
      <selection activeCell="A2" sqref="A2:I7"/>
    </sheetView>
  </sheetViews>
  <sheetFormatPr defaultColWidth="9" defaultRowHeight="13.5" outlineLevelRow="7"/>
  <cols>
    <col min="1" max="1" width="5.13333333333333" customWidth="1"/>
    <col min="2" max="2" width="9" customWidth="1"/>
    <col min="4" max="4" width="6.63333333333333" customWidth="1"/>
    <col min="5" max="5" width="6.25" customWidth="1"/>
    <col min="6" max="6" width="11.8833333333333" customWidth="1"/>
    <col min="7" max="7" width="16" customWidth="1"/>
    <col min="8" max="8" width="12.5" customWidth="1"/>
    <col min="9" max="9" width="11" customWidth="1"/>
  </cols>
  <sheetData>
    <row r="1" ht="22.5" spans="1:9">
      <c r="A1" s="41" t="s">
        <v>0</v>
      </c>
      <c r="B1" s="41"/>
      <c r="C1" s="41"/>
      <c r="D1" s="41"/>
      <c r="E1" s="41"/>
      <c r="F1" s="41"/>
      <c r="G1" s="41"/>
      <c r="H1" s="41"/>
      <c r="I1" s="41"/>
    </row>
    <row r="2" ht="19" customHeight="1" spans="1:9">
      <c r="A2" s="42" t="s">
        <v>1</v>
      </c>
      <c r="B2" s="42"/>
      <c r="C2" s="42"/>
      <c r="D2" s="42"/>
      <c r="E2" s="42"/>
      <c r="F2" s="42"/>
      <c r="G2" s="42"/>
      <c r="H2" s="42"/>
      <c r="I2" s="42"/>
    </row>
    <row r="3" ht="126" customHeight="1" spans="1:9">
      <c r="A3" s="42"/>
      <c r="B3" s="42"/>
      <c r="C3" s="42"/>
      <c r="D3" s="42"/>
      <c r="E3" s="42"/>
      <c r="F3" s="42"/>
      <c r="G3" s="42"/>
      <c r="H3" s="42"/>
      <c r="I3" s="42"/>
    </row>
    <row r="4" ht="126" customHeight="1" spans="1:9">
      <c r="A4" s="42"/>
      <c r="B4" s="42"/>
      <c r="C4" s="42"/>
      <c r="D4" s="42"/>
      <c r="E4" s="42"/>
      <c r="F4" s="42"/>
      <c r="G4" s="42"/>
      <c r="H4" s="42"/>
      <c r="I4" s="42"/>
    </row>
    <row r="5" ht="126" customHeight="1" spans="1:9">
      <c r="A5" s="42"/>
      <c r="B5" s="42"/>
      <c r="C5" s="42"/>
      <c r="D5" s="42"/>
      <c r="E5" s="42"/>
      <c r="F5" s="42"/>
      <c r="G5" s="42"/>
      <c r="H5" s="42"/>
      <c r="I5" s="42"/>
    </row>
    <row r="6" ht="126" customHeight="1" spans="1:9">
      <c r="A6" s="42"/>
      <c r="B6" s="42"/>
      <c r="C6" s="42"/>
      <c r="D6" s="42"/>
      <c r="E6" s="42"/>
      <c r="F6" s="42"/>
      <c r="G6" s="42"/>
      <c r="H6" s="42"/>
      <c r="I6" s="42"/>
    </row>
    <row r="7" ht="126" customHeight="1" spans="1:9">
      <c r="A7" s="42"/>
      <c r="B7" s="42"/>
      <c r="C7" s="42"/>
      <c r="D7" s="42"/>
      <c r="E7" s="42"/>
      <c r="F7" s="42"/>
      <c r="G7" s="42"/>
      <c r="H7" s="42"/>
      <c r="I7" s="42"/>
    </row>
    <row r="8" spans="15:15">
      <c r="O8" s="43"/>
    </row>
  </sheetData>
  <mergeCells count="2">
    <mergeCell ref="A1:I1"/>
    <mergeCell ref="A2:I7"/>
  </mergeCells>
  <pageMargins left="0.629861111111111" right="0.7" top="0.75" bottom="0.629861111111111" header="0.3" footer="0.27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N13" sqref="N13"/>
    </sheetView>
  </sheetViews>
  <sheetFormatPr defaultColWidth="9" defaultRowHeight="13.5" outlineLevelCol="7"/>
  <cols>
    <col min="1" max="1" width="5.38333333333333" customWidth="1"/>
    <col min="4" max="4" width="6.63333333333333" customWidth="1"/>
    <col min="5" max="5" width="10.4416666666667" customWidth="1"/>
    <col min="6" max="7" width="16" customWidth="1"/>
    <col min="8" max="8" width="16.4416666666667" customWidth="1"/>
  </cols>
  <sheetData>
    <row r="1" spans="1:8">
      <c r="A1" s="23" t="s">
        <v>2</v>
      </c>
      <c r="B1" s="23"/>
      <c r="C1" s="23"/>
      <c r="D1" s="23"/>
      <c r="E1" s="23"/>
      <c r="F1" s="23"/>
      <c r="G1" s="23"/>
      <c r="H1" s="23"/>
    </row>
    <row r="2" spans="1:8">
      <c r="A2" s="23"/>
      <c r="B2" s="23"/>
      <c r="C2" s="23"/>
      <c r="D2" s="23"/>
      <c r="E2" s="23"/>
      <c r="F2" s="23"/>
      <c r="G2" s="23"/>
      <c r="H2" s="23"/>
    </row>
    <row r="3" spans="1:8">
      <c r="A3" s="23"/>
      <c r="B3" s="23"/>
      <c r="C3" s="23"/>
      <c r="D3" s="23"/>
      <c r="E3" s="23"/>
      <c r="F3" s="23"/>
      <c r="G3" s="23"/>
      <c r="H3" s="23"/>
    </row>
    <row r="4" spans="1:8">
      <c r="A4" s="23"/>
      <c r="B4" s="23"/>
      <c r="C4" s="23"/>
      <c r="D4" s="23"/>
      <c r="E4" s="23"/>
      <c r="F4" s="23"/>
      <c r="G4" s="23"/>
      <c r="H4" s="23"/>
    </row>
    <row r="5" spans="1:8">
      <c r="A5" s="23"/>
      <c r="B5" s="23"/>
      <c r="C5" s="23"/>
      <c r="D5" s="23"/>
      <c r="E5" s="23"/>
      <c r="F5" s="23"/>
      <c r="G5" s="23"/>
      <c r="H5" s="23"/>
    </row>
    <row r="6" spans="1:8">
      <c r="A6" s="24" t="s">
        <v>3</v>
      </c>
      <c r="B6" s="24"/>
      <c r="C6" s="24"/>
      <c r="D6" s="24"/>
      <c r="E6" s="24"/>
      <c r="F6" s="24"/>
      <c r="G6" s="24"/>
      <c r="H6" s="24"/>
    </row>
    <row r="7" spans="1:8">
      <c r="A7" s="24"/>
      <c r="B7" s="24"/>
      <c r="C7" s="24"/>
      <c r="D7" s="24"/>
      <c r="E7" s="24"/>
      <c r="F7" s="24"/>
      <c r="G7" s="24"/>
      <c r="H7" s="24"/>
    </row>
    <row r="8" spans="1:8">
      <c r="A8" s="24"/>
      <c r="B8" s="24"/>
      <c r="C8" s="24"/>
      <c r="D8" s="24"/>
      <c r="E8" s="24"/>
      <c r="F8" s="24"/>
      <c r="G8" s="24"/>
      <c r="H8" s="24"/>
    </row>
    <row r="9" spans="1:8">
      <c r="A9" s="9" t="s">
        <v>4</v>
      </c>
      <c r="B9" s="25" t="s">
        <v>5</v>
      </c>
      <c r="C9" s="26"/>
      <c r="D9" s="26"/>
      <c r="E9" s="26"/>
      <c r="F9" s="25" t="s">
        <v>6</v>
      </c>
      <c r="G9" s="25" t="s">
        <v>7</v>
      </c>
      <c r="H9" s="9" t="s">
        <v>8</v>
      </c>
    </row>
    <row r="10" spans="1:8">
      <c r="A10" s="27"/>
      <c r="B10" s="28"/>
      <c r="C10" s="29"/>
      <c r="D10" s="29"/>
      <c r="E10" s="29"/>
      <c r="F10" s="28"/>
      <c r="G10" s="28"/>
      <c r="H10" s="27"/>
    </row>
    <row r="11" ht="61" customHeight="1" spans="1:8">
      <c r="A11" s="30">
        <v>1</v>
      </c>
      <c r="B11" s="31" t="s">
        <v>9</v>
      </c>
      <c r="C11" s="32"/>
      <c r="D11" s="32"/>
      <c r="E11" s="32"/>
      <c r="F11" s="33">
        <f>宿舍楼一标段!G6</f>
        <v>0</v>
      </c>
      <c r="G11" s="33">
        <f>F11</f>
        <v>0</v>
      </c>
      <c r="H11" s="30" t="s">
        <v>10</v>
      </c>
    </row>
    <row r="12" ht="64" customHeight="1" spans="1:8">
      <c r="A12" s="6">
        <v>2</v>
      </c>
      <c r="B12" s="34" t="s">
        <v>11</v>
      </c>
      <c r="C12" s="17"/>
      <c r="D12" s="17"/>
      <c r="E12" s="17"/>
      <c r="F12" s="18">
        <f>宿舍楼二标段!G6</f>
        <v>0</v>
      </c>
      <c r="G12" s="18">
        <f>F12</f>
        <v>0</v>
      </c>
      <c r="H12" s="6" t="s">
        <v>12</v>
      </c>
    </row>
    <row r="13" ht="97" customHeight="1" spans="1:8">
      <c r="A13" s="6">
        <v>3</v>
      </c>
      <c r="B13" s="34" t="s">
        <v>13</v>
      </c>
      <c r="C13" s="17"/>
      <c r="D13" s="17"/>
      <c r="E13" s="17"/>
      <c r="F13" s="8">
        <f>其他部分、公共区域三标段!G17</f>
        <v>0</v>
      </c>
      <c r="G13" s="18">
        <f>F13</f>
        <v>0</v>
      </c>
      <c r="H13" s="35" t="s">
        <v>14</v>
      </c>
    </row>
    <row r="14" ht="30" customHeight="1" spans="1:8">
      <c r="A14" s="36" t="s">
        <v>15</v>
      </c>
      <c r="B14" s="37"/>
      <c r="C14" s="37"/>
      <c r="D14" s="37"/>
      <c r="E14" s="38"/>
      <c r="F14" s="39"/>
      <c r="G14" s="21">
        <f>SUM(G11:G13)</f>
        <v>0</v>
      </c>
      <c r="H14" s="40"/>
    </row>
  </sheetData>
  <mergeCells count="11">
    <mergeCell ref="B11:E11"/>
    <mergeCell ref="B12:E12"/>
    <mergeCell ref="B13:E13"/>
    <mergeCell ref="A14:E14"/>
    <mergeCell ref="A9:A10"/>
    <mergeCell ref="F9:F10"/>
    <mergeCell ref="G9:G10"/>
    <mergeCell ref="H9:H10"/>
    <mergeCell ref="B9:E10"/>
    <mergeCell ref="A1:H5"/>
    <mergeCell ref="A6:H8"/>
  </mergeCells>
  <pageMargins left="0.629861111111111"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tabSelected="1" zoomScale="130" zoomScaleNormal="130" workbookViewId="0">
      <pane ySplit="2" topLeftCell="A3" activePane="bottomLeft" state="frozen"/>
      <selection/>
      <selection pane="bottomLeft" activeCell="G3" sqref="G3"/>
    </sheetView>
  </sheetViews>
  <sheetFormatPr defaultColWidth="8.89166666666667" defaultRowHeight="13.5" outlineLevelRow="5" outlineLevelCol="7"/>
  <cols>
    <col min="1" max="1" width="9.66666666666667" customWidth="1"/>
    <col min="2" max="2" width="5.66666666666667" customWidth="1"/>
    <col min="3" max="3" width="33.15" style="1" customWidth="1"/>
    <col min="4" max="4" width="5.66666666666667" customWidth="1"/>
    <col min="5" max="6" width="9.66666666666667" customWidth="1"/>
    <col min="7" max="7" width="13.1083333333333" style="2" customWidth="1"/>
  </cols>
  <sheetData>
    <row r="1" ht="49" customHeight="1" spans="1:7">
      <c r="A1" s="3" t="s">
        <v>16</v>
      </c>
      <c r="B1" s="3"/>
      <c r="C1" s="4"/>
      <c r="D1" s="3"/>
      <c r="E1" s="3"/>
      <c r="F1" s="3"/>
      <c r="G1" s="5"/>
    </row>
    <row r="2" ht="32" customHeight="1" spans="1:7">
      <c r="A2" s="6" t="s">
        <v>17</v>
      </c>
      <c r="B2" s="6" t="s">
        <v>4</v>
      </c>
      <c r="C2" s="7" t="s">
        <v>18</v>
      </c>
      <c r="D2" s="6" t="s">
        <v>19</v>
      </c>
      <c r="E2" s="6" t="s">
        <v>20</v>
      </c>
      <c r="F2" s="6" t="s">
        <v>21</v>
      </c>
      <c r="G2" s="8" t="s">
        <v>22</v>
      </c>
    </row>
    <row r="3" ht="121.5" spans="1:8">
      <c r="A3" s="19" t="s">
        <v>23</v>
      </c>
      <c r="B3" s="10">
        <v>1</v>
      </c>
      <c r="C3" s="11" t="s">
        <v>24</v>
      </c>
      <c r="D3" s="6" t="s">
        <v>25</v>
      </c>
      <c r="E3" s="6"/>
      <c r="F3" s="6">
        <v>3400</v>
      </c>
      <c r="G3" s="8">
        <f>F3*E3</f>
        <v>0</v>
      </c>
      <c r="H3" s="22"/>
    </row>
    <row r="4" ht="94.5" spans="1:7">
      <c r="A4" s="19"/>
      <c r="B4" s="10">
        <v>2</v>
      </c>
      <c r="C4" s="11" t="s">
        <v>26</v>
      </c>
      <c r="D4" s="6" t="s">
        <v>25</v>
      </c>
      <c r="E4" s="6"/>
      <c r="F4" s="6">
        <v>19215.484</v>
      </c>
      <c r="G4" s="8">
        <f>F4*E4</f>
        <v>0</v>
      </c>
    </row>
    <row r="5" ht="26" customHeight="1" spans="1:7">
      <c r="A5" s="10" t="s">
        <v>27</v>
      </c>
      <c r="B5" s="10"/>
      <c r="C5" s="13"/>
      <c r="D5" s="10"/>
      <c r="E5" s="10"/>
      <c r="F5" s="10"/>
      <c r="G5" s="18">
        <f>SUM(G3:G4)</f>
        <v>0</v>
      </c>
    </row>
    <row r="6" ht="18" customHeight="1" spans="1:7">
      <c r="A6" s="19" t="s">
        <v>28</v>
      </c>
      <c r="B6" s="19"/>
      <c r="C6" s="20"/>
      <c r="D6" s="19"/>
      <c r="E6" s="19"/>
      <c r="F6" s="19"/>
      <c r="G6" s="21">
        <f>G5</f>
        <v>0</v>
      </c>
    </row>
  </sheetData>
  <mergeCells count="2">
    <mergeCell ref="A1:G1"/>
    <mergeCell ref="A3:A4"/>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zoomScale="145" zoomScaleNormal="145" workbookViewId="0">
      <pane ySplit="2" topLeftCell="A3" activePane="bottomLeft" state="frozen"/>
      <selection/>
      <selection pane="bottomLeft" activeCell="D5" sqref="D5"/>
    </sheetView>
  </sheetViews>
  <sheetFormatPr defaultColWidth="8.89166666666667" defaultRowHeight="13.5" outlineLevelRow="5" outlineLevelCol="7"/>
  <cols>
    <col min="1" max="1" width="9.66666666666667" customWidth="1"/>
    <col min="2" max="2" width="5.66666666666667" customWidth="1"/>
    <col min="3" max="3" width="33.15" style="1" customWidth="1"/>
    <col min="4" max="4" width="5.66666666666667" customWidth="1"/>
    <col min="5" max="6" width="9.66666666666667" customWidth="1"/>
    <col min="7" max="7" width="13.1083333333333" style="2" customWidth="1"/>
  </cols>
  <sheetData>
    <row r="1" ht="49" customHeight="1" spans="1:7">
      <c r="A1" s="3" t="s">
        <v>16</v>
      </c>
      <c r="B1" s="3"/>
      <c r="C1" s="4"/>
      <c r="D1" s="3"/>
      <c r="E1" s="3"/>
      <c r="F1" s="3"/>
      <c r="G1" s="5"/>
    </row>
    <row r="2" ht="32" customHeight="1" spans="1:7">
      <c r="A2" s="6" t="s">
        <v>17</v>
      </c>
      <c r="B2" s="6" t="s">
        <v>4</v>
      </c>
      <c r="C2" s="7" t="s">
        <v>18</v>
      </c>
      <c r="D2" s="6" t="s">
        <v>19</v>
      </c>
      <c r="E2" s="6" t="s">
        <v>20</v>
      </c>
      <c r="F2" s="6" t="s">
        <v>21</v>
      </c>
      <c r="G2" s="8" t="s">
        <v>22</v>
      </c>
    </row>
    <row r="3" ht="121.5" spans="1:8">
      <c r="A3" s="19" t="s">
        <v>23</v>
      </c>
      <c r="B3" s="10">
        <v>1</v>
      </c>
      <c r="C3" s="11" t="s">
        <v>24</v>
      </c>
      <c r="D3" s="6" t="s">
        <v>25</v>
      </c>
      <c r="E3" s="6"/>
      <c r="F3" s="6">
        <v>4410</v>
      </c>
      <c r="G3" s="8">
        <f>F3*E3</f>
        <v>0</v>
      </c>
      <c r="H3" s="22"/>
    </row>
    <row r="4" ht="94.5" spans="1:7">
      <c r="A4" s="19"/>
      <c r="B4" s="10">
        <v>2</v>
      </c>
      <c r="C4" s="11" t="s">
        <v>26</v>
      </c>
      <c r="D4" s="6" t="s">
        <v>25</v>
      </c>
      <c r="E4" s="6"/>
      <c r="F4" s="6">
        <v>16421.08</v>
      </c>
      <c r="G4" s="8">
        <f>F4*E4</f>
        <v>0</v>
      </c>
    </row>
    <row r="5" ht="26" customHeight="1" spans="1:7">
      <c r="A5" s="10" t="s">
        <v>27</v>
      </c>
      <c r="B5" s="10"/>
      <c r="C5" s="13"/>
      <c r="D5" s="10"/>
      <c r="E5" s="10"/>
      <c r="F5" s="10"/>
      <c r="G5" s="18">
        <f>SUM(G3:G4)</f>
        <v>0</v>
      </c>
    </row>
    <row r="6" ht="18" customHeight="1" spans="1:7">
      <c r="A6" s="19" t="s">
        <v>28</v>
      </c>
      <c r="B6" s="19"/>
      <c r="C6" s="20"/>
      <c r="D6" s="19"/>
      <c r="E6" s="19"/>
      <c r="F6" s="19"/>
      <c r="G6" s="21">
        <f>G5</f>
        <v>0</v>
      </c>
    </row>
  </sheetData>
  <mergeCells count="2">
    <mergeCell ref="A1:G1"/>
    <mergeCell ref="A3:A4"/>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zoomScale="145" zoomScaleNormal="145" workbookViewId="0">
      <pane ySplit="2" topLeftCell="A3" activePane="bottomLeft" state="frozen"/>
      <selection/>
      <selection pane="bottomLeft" activeCell="J4" sqref="J4"/>
    </sheetView>
  </sheetViews>
  <sheetFormatPr defaultColWidth="8.89166666666667" defaultRowHeight="13.5"/>
  <cols>
    <col min="1" max="1" width="9.66666666666667" customWidth="1"/>
    <col min="2" max="2" width="5.66666666666667" customWidth="1"/>
    <col min="3" max="3" width="33.15" style="1" customWidth="1"/>
    <col min="4" max="4" width="5.66666666666667" customWidth="1"/>
    <col min="5" max="6" width="9.66666666666667" customWidth="1"/>
    <col min="7" max="7" width="13.1083333333333" style="2" customWidth="1"/>
  </cols>
  <sheetData>
    <row r="1" ht="49" customHeight="1" spans="1:7">
      <c r="A1" s="3" t="s">
        <v>16</v>
      </c>
      <c r="B1" s="3"/>
      <c r="C1" s="4"/>
      <c r="D1" s="3"/>
      <c r="E1" s="3"/>
      <c r="F1" s="3"/>
      <c r="G1" s="5"/>
    </row>
    <row r="2" ht="32" customHeight="1" spans="1:7">
      <c r="A2" s="6" t="s">
        <v>17</v>
      </c>
      <c r="B2" s="6" t="s">
        <v>4</v>
      </c>
      <c r="C2" s="7" t="s">
        <v>18</v>
      </c>
      <c r="D2" s="6" t="s">
        <v>19</v>
      </c>
      <c r="E2" s="6" t="s">
        <v>20</v>
      </c>
      <c r="F2" s="6" t="s">
        <v>21</v>
      </c>
      <c r="G2" s="8" t="s">
        <v>22</v>
      </c>
    </row>
    <row r="3" ht="121.5" spans="1:9">
      <c r="A3" s="9" t="s">
        <v>29</v>
      </c>
      <c r="B3" s="10">
        <v>1</v>
      </c>
      <c r="C3" s="11" t="s">
        <v>30</v>
      </c>
      <c r="D3" s="6" t="s">
        <v>25</v>
      </c>
      <c r="E3" s="6"/>
      <c r="F3" s="6">
        <v>3500</v>
      </c>
      <c r="G3" s="8">
        <f>F3*E3</f>
        <v>0</v>
      </c>
      <c r="I3" s="22"/>
    </row>
    <row r="4" ht="121.5" spans="1:7">
      <c r="A4" s="12"/>
      <c r="B4" s="10">
        <v>2</v>
      </c>
      <c r="C4" s="13" t="s">
        <v>31</v>
      </c>
      <c r="D4" s="6" t="s">
        <v>25</v>
      </c>
      <c r="E4" s="10"/>
      <c r="F4" s="6">
        <v>1898.5</v>
      </c>
      <c r="G4" s="8">
        <f>F4*E4</f>
        <v>0</v>
      </c>
    </row>
    <row r="5" ht="24" customHeight="1" spans="1:7">
      <c r="A5" s="14" t="s">
        <v>27</v>
      </c>
      <c r="B5" s="10"/>
      <c r="C5" s="15"/>
      <c r="D5" s="6"/>
      <c r="E5" s="6"/>
      <c r="F5" s="6"/>
      <c r="G5" s="8">
        <f>SUM(G3:G4)</f>
        <v>0</v>
      </c>
    </row>
    <row r="6" ht="18" customHeight="1" spans="1:7">
      <c r="A6" s="9" t="s">
        <v>32</v>
      </c>
      <c r="B6" s="10">
        <v>1</v>
      </c>
      <c r="C6" s="15" t="s">
        <v>33</v>
      </c>
      <c r="D6" s="6" t="s">
        <v>34</v>
      </c>
      <c r="E6" s="6"/>
      <c r="F6" s="6">
        <f>1+7+1+2+6+5+1+2+5</f>
        <v>30</v>
      </c>
      <c r="G6" s="8">
        <f t="shared" ref="G6:G15" si="0">E6*F6</f>
        <v>0</v>
      </c>
    </row>
    <row r="7" ht="67.5" spans="1:7">
      <c r="A7" s="12"/>
      <c r="B7" s="10">
        <v>2</v>
      </c>
      <c r="C7" s="13" t="s">
        <v>35</v>
      </c>
      <c r="D7" s="6" t="s">
        <v>34</v>
      </c>
      <c r="E7" s="10"/>
      <c r="F7" s="10">
        <f>1+7+1+2+6+5+1+2+5</f>
        <v>30</v>
      </c>
      <c r="G7" s="8">
        <f t="shared" si="0"/>
        <v>0</v>
      </c>
    </row>
    <row r="8" ht="121.5" spans="1:7">
      <c r="A8" s="12"/>
      <c r="B8" s="10">
        <v>3</v>
      </c>
      <c r="C8" s="13" t="s">
        <v>36</v>
      </c>
      <c r="D8" s="6" t="s">
        <v>34</v>
      </c>
      <c r="E8" s="10"/>
      <c r="F8" s="10">
        <f>29+41+29+32+14+4+1+27</f>
        <v>177</v>
      </c>
      <c r="G8" s="8">
        <f t="shared" si="0"/>
        <v>0</v>
      </c>
    </row>
    <row r="9" ht="121.5" spans="1:7">
      <c r="A9" s="12"/>
      <c r="B9" s="10">
        <v>4</v>
      </c>
      <c r="C9" s="13" t="s">
        <v>37</v>
      </c>
      <c r="D9" s="6" t="s">
        <v>34</v>
      </c>
      <c r="E9" s="10"/>
      <c r="F9" s="10">
        <f>48+23+34+14+32+3+53+17+69+1+35</f>
        <v>329</v>
      </c>
      <c r="G9" s="8">
        <f t="shared" si="0"/>
        <v>0</v>
      </c>
    </row>
    <row r="10" ht="54" spans="1:7">
      <c r="A10" s="12"/>
      <c r="B10" s="10">
        <v>5</v>
      </c>
      <c r="C10" s="13" t="s">
        <v>38</v>
      </c>
      <c r="D10" s="6" t="s">
        <v>25</v>
      </c>
      <c r="E10" s="10"/>
      <c r="F10" s="10">
        <v>99</v>
      </c>
      <c r="G10" s="8">
        <f t="shared" si="0"/>
        <v>0</v>
      </c>
    </row>
    <row r="11" ht="40.5" spans="1:7">
      <c r="A11" s="12"/>
      <c r="B11" s="10">
        <v>6</v>
      </c>
      <c r="C11" s="13" t="s">
        <v>39</v>
      </c>
      <c r="D11" s="10" t="s">
        <v>40</v>
      </c>
      <c r="E11" s="10"/>
      <c r="F11" s="10">
        <f>27+11+52+44+10+11+8+46</f>
        <v>209</v>
      </c>
      <c r="G11" s="8">
        <f t="shared" si="0"/>
        <v>0</v>
      </c>
    </row>
    <row r="12" ht="27" spans="1:7">
      <c r="A12" s="12"/>
      <c r="B12" s="10">
        <v>7</v>
      </c>
      <c r="C12" s="13" t="s">
        <v>41</v>
      </c>
      <c r="D12" s="10" t="s">
        <v>42</v>
      </c>
      <c r="E12" s="10"/>
      <c r="F12" s="10">
        <f>118.26+52.44+454.68+209.2+141.6+242.4+124.8+61.4</f>
        <v>1404.78</v>
      </c>
      <c r="G12" s="8">
        <f t="shared" si="0"/>
        <v>0</v>
      </c>
    </row>
    <row r="13" ht="27" spans="1:7">
      <c r="A13" s="12"/>
      <c r="B13" s="10">
        <v>8</v>
      </c>
      <c r="C13" s="13" t="s">
        <v>43</v>
      </c>
      <c r="D13" s="10" t="s">
        <v>40</v>
      </c>
      <c r="E13" s="10"/>
      <c r="F13" s="10">
        <f>92+126+12</f>
        <v>230</v>
      </c>
      <c r="G13" s="8">
        <f t="shared" si="0"/>
        <v>0</v>
      </c>
    </row>
    <row r="14" ht="40.5" spans="1:7">
      <c r="A14" s="16"/>
      <c r="B14" s="10">
        <v>9</v>
      </c>
      <c r="C14" s="13" t="s">
        <v>44</v>
      </c>
      <c r="D14" s="10" t="s">
        <v>45</v>
      </c>
      <c r="E14" s="10"/>
      <c r="F14" s="10">
        <f>4+3</f>
        <v>7</v>
      </c>
      <c r="G14" s="8">
        <f t="shared" si="0"/>
        <v>0</v>
      </c>
    </row>
    <row r="15" ht="40.5" spans="1:7">
      <c r="A15" s="16"/>
      <c r="B15" s="10">
        <v>10</v>
      </c>
      <c r="C15" s="13" t="s">
        <v>46</v>
      </c>
      <c r="D15" s="6" t="s">
        <v>34</v>
      </c>
      <c r="E15" s="10"/>
      <c r="F15" s="10">
        <v>12</v>
      </c>
      <c r="G15" s="8">
        <f t="shared" si="0"/>
        <v>0</v>
      </c>
    </row>
    <row r="16" spans="1:7">
      <c r="A16" s="10" t="s">
        <v>27</v>
      </c>
      <c r="B16" s="10"/>
      <c r="C16" s="17"/>
      <c r="D16" s="10"/>
      <c r="E16" s="10"/>
      <c r="F16" s="10"/>
      <c r="G16" s="18">
        <f>SUM(G6:G15)</f>
        <v>0</v>
      </c>
    </row>
    <row r="17" spans="1:7">
      <c r="A17" s="19" t="s">
        <v>28</v>
      </c>
      <c r="B17" s="19"/>
      <c r="C17" s="20"/>
      <c r="D17" s="19"/>
      <c r="E17" s="19"/>
      <c r="F17" s="19"/>
      <c r="G17" s="21">
        <f>G16+G5</f>
        <v>0</v>
      </c>
    </row>
  </sheetData>
  <mergeCells count="3">
    <mergeCell ref="A1:G1"/>
    <mergeCell ref="A3:A4"/>
    <mergeCell ref="A6:A1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编制说明</vt:lpstr>
      <vt:lpstr>总价表</vt:lpstr>
      <vt:lpstr>宿舍楼一标段</vt:lpstr>
      <vt:lpstr>宿舍楼二标段</vt:lpstr>
      <vt:lpstr>其他部分、公共区域三标段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puppet</cp:lastModifiedBy>
  <dcterms:created xsi:type="dcterms:W3CDTF">2025-05-15T01:14:00Z</dcterms:created>
  <dcterms:modified xsi:type="dcterms:W3CDTF">2025-06-24T11:24:23Z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5BBF4AD43DAB4A98A2A152A729FD5C93_13</vt:lpwstr>
  </property>
  <property fmtid="{D5CDD505-2E9C-101B-9397-08002B2CF9AE}" pid="3" name="KSOProductBuildVer">
    <vt:lpwstr>2052-12.1.0.21541</vt:lpwstr>
  </property>
</Properties>
</file>