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workbookProtection lockStructure="1"/>
  <bookViews>
    <workbookView windowWidth="28800" windowHeight="12375" activeTab="1"/>
  </bookViews>
  <sheets>
    <sheet name="【】5.4 投标报价汇总表" sheetId="5" r:id="rId1"/>
    <sheet name="清单  第100章  总 则" sheetId="1" r:id="rId2"/>
    <sheet name="清单  第200章  路 基" sheetId="2" r:id="rId3"/>
    <sheet name="清单  第300章  路 面" sheetId="3" r:id="rId4"/>
    <sheet name="清单  第400章  桥梁、涵洞" sheetId="4" r:id="rId5"/>
  </sheets>
  <definedNames>
    <definedName name="JR_PAGE_ANCHOR_0_1">'清单  第100章  总 则'!$A$1</definedName>
    <definedName name="JR_PAGE_ANCHOR_1_1">'清单  第200章  路 基'!$A$1</definedName>
    <definedName name="JR_PAGE_ANCHOR_2_1">'清单  第300章  路 面'!$A$1</definedName>
    <definedName name="JR_PAGE_ANCHOR_3_1">'清单  第400章  桥梁、涵洞'!$A$1</definedName>
    <definedName name="JR_PAGE_ANCHOR_4_1">'【】5.4 投标报价汇总表'!$A$1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<sst xmlns="http://schemas.openxmlformats.org/spreadsheetml/2006/main" count="650" uniqueCount="136">
  <si>
    <t/>
  </si>
  <si>
    <r>
      <rPr>
        <b/>
        <sz val="18"/>
        <color rgb="FF000000"/>
        <rFont val="宋体"/>
        <charset val="134"/>
      </rPr>
      <t>5.4 投标报价汇总表</t>
    </r>
  </si>
  <si>
    <r>
      <rPr>
        <sz val="8"/>
        <color rgb="FF000000"/>
        <rFont val="宋体"/>
        <charset val="134"/>
      </rPr>
      <t>合同段：南郑区两河镇粮烟一体化基地道路建设项目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</si>
  <si>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</si>
  <si>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</si>
  <si>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</si>
  <si>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</si>
  <si>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r>
      <rPr>
        <sz val="8"/>
        <color rgb="FF000000"/>
        <rFont val="宋体"/>
        <charset val="134"/>
      </rPr>
      <t>1</t>
    </r>
  </si>
  <si>
    <r>
      <rPr>
        <sz val="8"/>
        <color rgb="FF000000"/>
        <rFont val="宋体"/>
        <charset val="134"/>
      </rPr>
      <t>100</t>
    </r>
  </si>
  <si>
    <r>
      <rPr>
        <sz val="8"/>
        <color rgb="FF000000"/>
        <rFont val="宋体"/>
        <charset val="134"/>
      </rPr>
      <t xml:space="preserve">  总 则</t>
    </r>
  </si>
  <si>
    <r>
      <rPr>
        <sz val="8"/>
        <color rgb="FF000000"/>
        <rFont val="宋体"/>
        <charset val="134"/>
      </rPr>
      <t>2</t>
    </r>
  </si>
  <si>
    <r>
      <rPr>
        <sz val="8"/>
        <color rgb="FF000000"/>
        <rFont val="宋体"/>
        <charset val="134"/>
      </rPr>
      <t>200</t>
    </r>
  </si>
  <si>
    <r>
      <rPr>
        <sz val="8"/>
        <color rgb="FF000000"/>
        <rFont val="宋体"/>
        <charset val="134"/>
      </rPr>
      <t xml:space="preserve">  路 基</t>
    </r>
  </si>
  <si>
    <r>
      <rPr>
        <sz val="8"/>
        <color rgb="FF000000"/>
        <rFont val="宋体"/>
        <charset val="134"/>
      </rPr>
      <t>3</t>
    </r>
  </si>
  <si>
    <r>
      <rPr>
        <sz val="8"/>
        <color rgb="FF000000"/>
        <rFont val="宋体"/>
        <charset val="134"/>
      </rPr>
      <t>300</t>
    </r>
  </si>
  <si>
    <r>
      <rPr>
        <sz val="8"/>
        <color rgb="FF000000"/>
        <rFont val="宋体"/>
        <charset val="134"/>
      </rPr>
      <t xml:space="preserve">  路 面</t>
    </r>
  </si>
  <si>
    <r>
      <rPr>
        <sz val="8"/>
        <color rgb="FF000000"/>
        <rFont val="宋体"/>
        <charset val="134"/>
      </rPr>
      <t>4</t>
    </r>
  </si>
  <si>
    <r>
      <rPr>
        <sz val="8"/>
        <color rgb="FF000000"/>
        <rFont val="宋体"/>
        <charset val="134"/>
      </rPr>
      <t>400</t>
    </r>
  </si>
  <si>
    <r>
      <rPr>
        <sz val="8"/>
        <color rgb="FF000000"/>
        <rFont val="宋体"/>
        <charset val="134"/>
      </rPr>
      <t xml:space="preserve">  桥梁、涵洞</t>
    </r>
  </si>
  <si>
    <r>
      <rPr>
        <sz val="8"/>
        <color rgb="FF000000"/>
        <rFont val="宋体"/>
        <charset val="134"/>
      </rPr>
      <t>5</t>
    </r>
  </si>
  <si>
    <r>
      <rPr>
        <sz val="8"/>
        <color rgb="FF000000"/>
        <rFont val="宋体"/>
        <charset val="134"/>
      </rPr>
      <t>第100章至第700章合计</t>
    </r>
  </si>
  <si>
    <r>
      <rPr>
        <sz val="8"/>
        <color rgb="FF000000"/>
        <rFont val="宋体"/>
        <charset val="134"/>
      </rPr>
      <t>6</t>
    </r>
  </si>
  <si>
    <r>
      <rPr>
        <sz val="8"/>
        <color rgb="FF000000"/>
        <rFont val="宋体"/>
        <charset val="134"/>
      </rPr>
      <t>已包含在清单合计中的材料、工程设备、专业工程暂估价合计</t>
    </r>
  </si>
  <si>
    <r>
      <rPr>
        <sz val="8"/>
        <color rgb="FF000000"/>
        <rFont val="宋体"/>
        <charset val="134"/>
      </rPr>
      <t>7</t>
    </r>
  </si>
  <si>
    <r>
      <rPr>
        <sz val="8"/>
        <color rgb="FF000000"/>
        <rFont val="宋体"/>
        <charset val="134"/>
      </rPr>
      <t>清单合计减去材料、工程设备、专业工程暂估价合计</t>
    </r>
  </si>
  <si>
    <r>
      <rPr>
        <sz val="8"/>
        <color rgb="FF000000"/>
        <rFont val="宋体"/>
        <charset val="134"/>
      </rPr>
      <t>8</t>
    </r>
  </si>
  <si>
    <r>
      <rPr>
        <sz val="8"/>
        <color rgb="FF000000"/>
        <rFont val="宋体"/>
        <charset val="134"/>
      </rPr>
      <t>计日工合计</t>
    </r>
  </si>
  <si>
    <r>
      <rPr>
        <sz val="8"/>
        <color rgb="FF000000"/>
        <rFont val="宋体"/>
        <charset val="134"/>
      </rPr>
      <t>9</t>
    </r>
  </si>
  <si>
    <r>
      <rPr>
        <sz val="8"/>
        <color rgb="FF000000"/>
        <rFont val="宋体"/>
        <charset val="134"/>
      </rPr>
      <t>暂列金额（不含计日工总额）</t>
    </r>
  </si>
  <si>
    <r>
      <rPr>
        <sz val="8"/>
        <color rgb="FF000000"/>
        <rFont val="宋体"/>
        <charset val="134"/>
      </rPr>
      <t>10</t>
    </r>
  </si>
  <si>
    <r>
      <rPr>
        <sz val="8"/>
        <color rgb="FF000000"/>
        <rFont val="宋体"/>
        <charset val="134"/>
      </rPr>
      <t>投标报价</t>
    </r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</si>
  <si>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</si>
  <si>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</si>
  <si>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t>全权代表签字：</t>
  </si>
  <si>
    <r>
      <rPr>
        <b/>
        <sz val="14"/>
        <color rgb="FF000000"/>
        <rFont val="宋体"/>
        <charset val="134"/>
      </rPr>
      <t xml:space="preserve">  5.1 工程量清单表</t>
    </r>
  </si>
  <si>
    <r>
      <rPr>
        <b/>
        <sz val="14"/>
        <color rgb="FF000000"/>
        <rFont val="宋体"/>
        <charset val="134"/>
      </rPr>
      <t>工程量清单表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</si>
  <si>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</si>
  <si>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</si>
  <si>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</si>
  <si>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</si>
  <si>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</si>
  <si>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</si>
  <si>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</si>
  <si>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r>
      <rPr>
        <sz val="8"/>
        <color rgb="FF000000"/>
        <rFont val="宋体"/>
        <charset val="134"/>
      </rPr>
      <t>101</t>
    </r>
  </si>
  <si>
    <r>
      <rPr>
        <sz val="8"/>
        <color rgb="FF000000"/>
        <rFont val="宋体"/>
        <charset val="134"/>
      </rPr>
      <t>通则</t>
    </r>
  </si>
  <si>
    <r>
      <rPr>
        <sz val="8"/>
        <color rgb="FF000000"/>
        <rFont val="宋体"/>
        <charset val="134"/>
      </rPr>
      <t>101-1</t>
    </r>
  </si>
  <si>
    <r>
      <rPr>
        <sz val="8"/>
        <color rgb="FF000000"/>
        <rFont val="宋体"/>
        <charset val="134"/>
      </rPr>
      <t>保险费</t>
    </r>
  </si>
  <si>
    <r>
      <rPr>
        <sz val="8"/>
        <color rgb="FF000000"/>
        <rFont val="宋体"/>
        <charset val="134"/>
      </rPr>
      <t>-a</t>
    </r>
  </si>
  <si>
    <r>
      <rPr>
        <sz val="6"/>
        <color rgb="FF000000"/>
        <rFont val="宋体"/>
        <charset val="134"/>
      </rPr>
      <t>按合同条款规定，提供建筑工程一切险，100章-700章之和（不含一切险和第三方责任）的0.3%</t>
    </r>
  </si>
  <si>
    <r>
      <rPr>
        <sz val="8"/>
        <color rgb="FF000000"/>
        <rFont val="宋体"/>
        <charset val="134"/>
      </rPr>
      <t>总额</t>
    </r>
  </si>
  <si>
    <r>
      <rPr>
        <sz val="8"/>
        <color rgb="FF000000"/>
        <rFont val="Arial Narrow"/>
        <charset val="134"/>
      </rPr>
      <t>1</t>
    </r>
  </si>
  <si>
    <r>
      <rPr>
        <sz val="8"/>
        <color rgb="FF000000"/>
        <rFont val="宋体"/>
        <charset val="134"/>
      </rPr>
      <t>-b</t>
    </r>
  </si>
  <si>
    <r>
      <rPr>
        <sz val="6"/>
        <color rgb="FF000000"/>
        <rFont val="宋体"/>
        <charset val="134"/>
      </rPr>
      <t>按合同条款规定，提供第三者责任险，100章-700章之和（不含一切险和第三方责任）的0.1%</t>
    </r>
  </si>
  <si>
    <r>
      <rPr>
        <sz val="8"/>
        <color rgb="FF000000"/>
        <rFont val="宋体"/>
        <charset val="134"/>
      </rPr>
      <t>102</t>
    </r>
  </si>
  <si>
    <r>
      <rPr>
        <sz val="8"/>
        <color rgb="FF000000"/>
        <rFont val="宋体"/>
        <charset val="134"/>
      </rPr>
      <t>工程管理</t>
    </r>
  </si>
  <si>
    <r>
      <rPr>
        <sz val="8"/>
        <color rgb="FF000000"/>
        <rFont val="宋体"/>
        <charset val="134"/>
      </rPr>
      <t>102-3</t>
    </r>
  </si>
  <si>
    <r>
      <rPr>
        <sz val="6"/>
        <color rgb="FF000000"/>
        <rFont val="宋体"/>
        <charset val="134"/>
      </rPr>
      <t>安全生产费100章-700章之和（不含一切险和第三方责任和安全生产费）的1.5%</t>
    </r>
  </si>
  <si>
    <r>
      <rPr>
        <sz val="8"/>
        <color rgb="FF000000"/>
        <rFont val="宋体"/>
        <charset val="134"/>
      </rPr>
      <t>104</t>
    </r>
  </si>
  <si>
    <r>
      <rPr>
        <sz val="8"/>
        <color rgb="FF000000"/>
        <rFont val="宋体"/>
        <charset val="134"/>
      </rPr>
      <t>承包人驻地建设</t>
    </r>
  </si>
  <si>
    <r>
      <rPr>
        <sz val="8"/>
        <color rgb="FF000000"/>
        <rFont val="宋体"/>
        <charset val="134"/>
      </rPr>
      <t>104-1</t>
    </r>
  </si>
  <si>
    <r>
      <rPr>
        <sz val="8"/>
        <color rgb="FF000000"/>
        <rFont val="宋体"/>
        <charset val="134"/>
      </rPr>
      <t>清单  第100章  合计   人民币</t>
    </r>
  </si>
  <si>
    <r>
      <rPr>
        <sz val="8"/>
        <color rgb="FF000000"/>
        <rFont val="宋体"/>
        <charset val="134"/>
      </rPr>
      <t>元</t>
    </r>
  </si>
  <si>
    <r>
      <rPr>
        <b/>
        <sz val="12"/>
        <color rgb="FF000000"/>
        <rFont val="宋体"/>
        <charset val="134"/>
      </rPr>
      <t>清单  第200章  路 基</t>
    </r>
  </si>
  <si>
    <r>
      <rPr>
        <sz val="8"/>
        <color rgb="FF000000"/>
        <rFont val="宋体"/>
        <charset val="134"/>
      </rPr>
      <t>203</t>
    </r>
  </si>
  <si>
    <r>
      <rPr>
        <sz val="8"/>
        <color rgb="FF000000"/>
        <rFont val="宋体"/>
        <charset val="134"/>
      </rPr>
      <t>挖方路基</t>
    </r>
  </si>
  <si>
    <r>
      <rPr>
        <sz val="8"/>
        <color rgb="FF000000"/>
        <rFont val="宋体"/>
        <charset val="134"/>
      </rPr>
      <t>203-1</t>
    </r>
  </si>
  <si>
    <r>
      <rPr>
        <sz val="8"/>
        <color rgb="FF000000"/>
        <rFont val="宋体"/>
        <charset val="134"/>
      </rPr>
      <t>路基挖方</t>
    </r>
  </si>
  <si>
    <r>
      <rPr>
        <sz val="8"/>
        <color rgb="FF000000"/>
        <rFont val="宋体"/>
        <charset val="134"/>
      </rPr>
      <t>挖土方</t>
    </r>
  </si>
  <si>
    <r>
      <rPr>
        <sz val="8"/>
        <color rgb="FF000000"/>
        <rFont val="宋体"/>
        <charset val="134"/>
      </rPr>
      <t>m3</t>
    </r>
  </si>
  <si>
    <r>
      <rPr>
        <sz val="8"/>
        <color rgb="FF000000"/>
        <rFont val="Arial Narrow"/>
        <charset val="134"/>
      </rPr>
      <t>5174</t>
    </r>
  </si>
  <si>
    <r>
      <rPr>
        <sz val="8"/>
        <color rgb="FF000000"/>
        <rFont val="宋体"/>
        <charset val="134"/>
      </rPr>
      <t>挖土方（换填）</t>
    </r>
  </si>
  <si>
    <r>
      <rPr>
        <sz val="8"/>
        <color rgb="FF000000"/>
        <rFont val="Arial Narrow"/>
        <charset val="134"/>
      </rPr>
      <t>553.5</t>
    </r>
  </si>
  <si>
    <r>
      <rPr>
        <sz val="8"/>
        <color rgb="FF000000"/>
        <rFont val="宋体"/>
        <charset val="134"/>
      </rPr>
      <t>204</t>
    </r>
  </si>
  <si>
    <r>
      <rPr>
        <sz val="8"/>
        <color rgb="FF000000"/>
        <rFont val="宋体"/>
        <charset val="134"/>
      </rPr>
      <t>填方路基</t>
    </r>
  </si>
  <si>
    <r>
      <rPr>
        <sz val="8"/>
        <color rgb="FF000000"/>
        <rFont val="宋体"/>
        <charset val="134"/>
      </rPr>
      <t>204-1</t>
    </r>
  </si>
  <si>
    <r>
      <rPr>
        <sz val="8"/>
        <color rgb="FF000000"/>
        <rFont val="宋体"/>
        <charset val="134"/>
      </rPr>
      <t>路基填筑（包括填前压实）</t>
    </r>
  </si>
  <si>
    <r>
      <rPr>
        <sz val="8"/>
        <color rgb="FF000000"/>
        <rFont val="宋体"/>
        <charset val="134"/>
      </rPr>
      <t>利用土方</t>
    </r>
  </si>
  <si>
    <r>
      <rPr>
        <sz val="8"/>
        <color rgb="FF000000"/>
        <rFont val="Arial Narrow"/>
        <charset val="134"/>
      </rPr>
      <t>369</t>
    </r>
  </si>
  <si>
    <r>
      <rPr>
        <sz val="8"/>
        <color rgb="FF000000"/>
        <rFont val="宋体"/>
        <charset val="134"/>
      </rPr>
      <t>205</t>
    </r>
  </si>
  <si>
    <r>
      <rPr>
        <sz val="8"/>
        <color rgb="FF000000"/>
        <rFont val="宋体"/>
        <charset val="134"/>
      </rPr>
      <t>特殊地区路基处理</t>
    </r>
  </si>
  <si>
    <r>
      <rPr>
        <sz val="8"/>
        <color rgb="FF000000"/>
        <rFont val="宋体"/>
        <charset val="134"/>
      </rPr>
      <t>205-1</t>
    </r>
  </si>
  <si>
    <r>
      <rPr>
        <sz val="8"/>
        <color rgb="FF000000"/>
        <rFont val="宋体"/>
        <charset val="134"/>
      </rPr>
      <t>软土路基处理</t>
    </r>
  </si>
  <si>
    <r>
      <rPr>
        <sz val="8"/>
        <color rgb="FF000000"/>
        <rFont val="宋体"/>
        <charset val="134"/>
      </rPr>
      <t>-c</t>
    </r>
  </si>
  <si>
    <r>
      <rPr>
        <sz val="8"/>
        <color rgb="FF000000"/>
        <rFont val="宋体"/>
        <charset val="134"/>
      </rPr>
      <t>垫层</t>
    </r>
  </si>
  <si>
    <r>
      <rPr>
        <sz val="8"/>
        <color rgb="FF000000"/>
        <rFont val="宋体"/>
        <charset val="134"/>
      </rPr>
      <t>-c-2</t>
    </r>
  </si>
  <si>
    <r>
      <rPr>
        <sz val="8"/>
        <color rgb="FF000000"/>
        <rFont val="宋体"/>
        <charset val="134"/>
      </rPr>
      <t>砂砾垫层</t>
    </r>
  </si>
  <si>
    <r>
      <rPr>
        <sz val="8"/>
        <color rgb="FF000000"/>
        <rFont val="宋体"/>
        <charset val="134"/>
      </rPr>
      <t>207</t>
    </r>
  </si>
  <si>
    <r>
      <rPr>
        <sz val="8"/>
        <color rgb="FF000000"/>
        <rFont val="宋体"/>
        <charset val="134"/>
      </rPr>
      <t>坡面排水</t>
    </r>
  </si>
  <si>
    <r>
      <rPr>
        <sz val="8"/>
        <color rgb="FF000000"/>
        <rFont val="宋体"/>
        <charset val="134"/>
      </rPr>
      <t>207-1</t>
    </r>
  </si>
  <si>
    <r>
      <rPr>
        <sz val="8"/>
        <color rgb="FF000000"/>
        <rFont val="宋体"/>
        <charset val="134"/>
      </rPr>
      <t>边沟</t>
    </r>
  </si>
  <si>
    <r>
      <rPr>
        <sz val="8"/>
        <color rgb="FF000000"/>
        <rFont val="宋体"/>
        <charset val="134"/>
      </rPr>
      <t>土质边沟</t>
    </r>
  </si>
  <si>
    <r>
      <rPr>
        <sz val="8"/>
        <color rgb="FF000000"/>
        <rFont val="宋体"/>
        <charset val="134"/>
      </rPr>
      <t>m</t>
    </r>
  </si>
  <si>
    <r>
      <rPr>
        <sz val="8"/>
        <color rgb="FF000000"/>
        <rFont val="Arial Narrow"/>
        <charset val="134"/>
      </rPr>
      <t>4513.361</t>
    </r>
  </si>
  <si>
    <r>
      <rPr>
        <sz val="8"/>
        <color rgb="FF000000"/>
        <rFont val="宋体"/>
        <charset val="134"/>
      </rPr>
      <t>209</t>
    </r>
  </si>
  <si>
    <r>
      <rPr>
        <sz val="8"/>
        <color rgb="FF000000"/>
        <rFont val="宋体"/>
        <charset val="134"/>
      </rPr>
      <t>挡土墙</t>
    </r>
  </si>
  <si>
    <r>
      <rPr>
        <sz val="8"/>
        <color rgb="FF000000"/>
        <rFont val="宋体"/>
        <charset val="134"/>
      </rPr>
      <t>209-3</t>
    </r>
  </si>
  <si>
    <r>
      <rPr>
        <sz val="8"/>
        <color rgb="FF000000"/>
        <rFont val="宋体"/>
        <charset val="134"/>
      </rPr>
      <t>砌体挡土墙</t>
    </r>
  </si>
  <si>
    <r>
      <rPr>
        <sz val="8"/>
        <color rgb="FF000000"/>
        <rFont val="宋体"/>
        <charset val="134"/>
      </rPr>
      <t>M7.5浆砌片石</t>
    </r>
  </si>
  <si>
    <r>
      <rPr>
        <sz val="8"/>
        <color rgb="FF000000"/>
        <rFont val="Arial Narrow"/>
        <charset val="134"/>
      </rPr>
      <t>24.75</t>
    </r>
  </si>
  <si>
    <r>
      <rPr>
        <sz val="8"/>
        <color rgb="FF000000"/>
        <rFont val="宋体"/>
        <charset val="134"/>
      </rPr>
      <t>清单  第200章  合计   人民币</t>
    </r>
  </si>
  <si>
    <r>
      <rPr>
        <b/>
        <sz val="12"/>
        <color rgb="FF000000"/>
        <rFont val="宋体"/>
        <charset val="134"/>
      </rPr>
      <t>清单  第300章  路 面</t>
    </r>
  </si>
  <si>
    <r>
      <rPr>
        <sz val="8"/>
        <color rgb="FF000000"/>
        <rFont val="宋体"/>
        <charset val="134"/>
      </rPr>
      <t>304</t>
    </r>
  </si>
  <si>
    <r>
      <rPr>
        <sz val="8"/>
        <color rgb="FF000000"/>
        <rFont val="宋体"/>
        <charset val="134"/>
      </rPr>
      <t>水泥稳定土底基层、基层</t>
    </r>
  </si>
  <si>
    <r>
      <rPr>
        <sz val="8"/>
        <color rgb="FF000000"/>
        <rFont val="宋体"/>
        <charset val="134"/>
      </rPr>
      <t>304-3</t>
    </r>
  </si>
  <si>
    <r>
      <rPr>
        <sz val="8"/>
        <color rgb="FF000000"/>
        <rFont val="宋体"/>
        <charset val="134"/>
      </rPr>
      <t>水泥稳定砂砾</t>
    </r>
  </si>
  <si>
    <r>
      <rPr>
        <sz val="8"/>
        <color rgb="FF000000"/>
        <rFont val="宋体"/>
        <charset val="134"/>
      </rPr>
      <t>厚160mm</t>
    </r>
  </si>
  <si>
    <r>
      <rPr>
        <sz val="8"/>
        <color rgb="FF000000"/>
        <rFont val="宋体"/>
        <charset val="134"/>
      </rPr>
      <t>m2</t>
    </r>
  </si>
  <si>
    <r>
      <rPr>
        <sz val="8"/>
        <color rgb="FF000000"/>
        <rFont val="Arial Narrow"/>
        <charset val="134"/>
      </rPr>
      <t>18501.19</t>
    </r>
  </si>
  <si>
    <r>
      <rPr>
        <sz val="8"/>
        <color rgb="FF000000"/>
        <rFont val="宋体"/>
        <charset val="134"/>
      </rPr>
      <t>312</t>
    </r>
  </si>
  <si>
    <r>
      <rPr>
        <sz val="8"/>
        <color rgb="FF000000"/>
        <rFont val="宋体"/>
        <charset val="134"/>
      </rPr>
      <t>水泥混凝土面板</t>
    </r>
  </si>
  <si>
    <r>
      <rPr>
        <sz val="8"/>
        <color rgb="FF000000"/>
        <rFont val="宋体"/>
        <charset val="134"/>
      </rPr>
      <t>312-1</t>
    </r>
  </si>
  <si>
    <r>
      <rPr>
        <sz val="8"/>
        <color rgb="FF000000"/>
        <rFont val="宋体"/>
        <charset val="134"/>
      </rPr>
      <t>厚180mm（混凝土弯拉强度4.0MPa）</t>
    </r>
  </si>
  <si>
    <r>
      <rPr>
        <sz val="8"/>
        <color rgb="FF000000"/>
        <rFont val="Arial Narrow"/>
        <charset val="134"/>
      </rPr>
      <t>16244.51</t>
    </r>
  </si>
  <si>
    <r>
      <rPr>
        <sz val="8"/>
        <color rgb="FF000000"/>
        <rFont val="宋体"/>
        <charset val="134"/>
      </rPr>
      <t>312-2</t>
    </r>
  </si>
  <si>
    <r>
      <rPr>
        <sz val="8"/>
        <color rgb="FF000000"/>
        <rFont val="宋体"/>
        <charset val="134"/>
      </rPr>
      <t>钢筋</t>
    </r>
  </si>
  <si>
    <r>
      <rPr>
        <sz val="8"/>
        <color rgb="FF000000"/>
        <rFont val="宋体"/>
        <charset val="134"/>
      </rPr>
      <t>带肋钢筋（HRB335、HRB400）</t>
    </r>
  </si>
  <si>
    <r>
      <rPr>
        <sz val="8"/>
        <color rgb="FF000000"/>
        <rFont val="宋体"/>
        <charset val="134"/>
      </rPr>
      <t>kg</t>
    </r>
  </si>
  <si>
    <r>
      <rPr>
        <sz val="8"/>
        <color rgb="FF000000"/>
        <rFont val="Arial Narrow"/>
        <charset val="134"/>
      </rPr>
      <t>5341.14</t>
    </r>
  </si>
  <si>
    <r>
      <rPr>
        <sz val="8"/>
        <color rgb="FF000000"/>
        <rFont val="宋体"/>
        <charset val="134"/>
      </rPr>
      <t>313</t>
    </r>
  </si>
  <si>
    <r>
      <rPr>
        <sz val="6"/>
        <color rgb="FF000000"/>
        <rFont val="宋体"/>
        <charset val="134"/>
      </rPr>
      <t>路肩培土、中央分隔带回填土、土路肩加固及路缘石</t>
    </r>
  </si>
  <si>
    <r>
      <rPr>
        <sz val="8"/>
        <color rgb="FF000000"/>
        <rFont val="宋体"/>
        <charset val="134"/>
      </rPr>
      <t>313-1</t>
    </r>
  </si>
  <si>
    <r>
      <rPr>
        <sz val="8"/>
        <color rgb="FF000000"/>
        <rFont val="宋体"/>
        <charset val="134"/>
      </rPr>
      <t>路肩培土</t>
    </r>
  </si>
  <si>
    <r>
      <rPr>
        <sz val="8"/>
        <color rgb="FF000000"/>
        <rFont val="Arial Narrow"/>
        <charset val="134"/>
      </rPr>
      <t>1985.88</t>
    </r>
  </si>
  <si>
    <r>
      <rPr>
        <sz val="8"/>
        <color rgb="FF000000"/>
        <rFont val="宋体"/>
        <charset val="134"/>
      </rPr>
      <t>清单  第300章  合计   人民币</t>
    </r>
  </si>
  <si>
    <r>
      <rPr>
        <b/>
        <sz val="12"/>
        <color rgb="FF000000"/>
        <rFont val="宋体"/>
        <charset val="134"/>
      </rPr>
      <t>清单  第400章  桥梁、涵洞</t>
    </r>
  </si>
  <si>
    <r>
      <rPr>
        <sz val="8"/>
        <color rgb="FF000000"/>
        <rFont val="宋体"/>
        <charset val="134"/>
      </rPr>
      <t>419</t>
    </r>
  </si>
  <si>
    <r>
      <rPr>
        <sz val="8"/>
        <color rgb="FF000000"/>
        <rFont val="宋体"/>
        <charset val="134"/>
      </rPr>
      <t>圆管涵及倒虹吸管涵</t>
    </r>
  </si>
  <si>
    <r>
      <rPr>
        <sz val="8"/>
        <color rgb="FF000000"/>
        <rFont val="宋体"/>
        <charset val="134"/>
      </rPr>
      <t>419-1</t>
    </r>
  </si>
  <si>
    <r>
      <rPr>
        <sz val="8"/>
        <color rgb="FF000000"/>
        <rFont val="宋体"/>
        <charset val="134"/>
      </rPr>
      <t>1-0.5m钢筋混凝土圆管涵</t>
    </r>
  </si>
  <si>
    <r>
      <rPr>
        <sz val="8"/>
        <color rgb="FF000000"/>
        <rFont val="Arial Narrow"/>
        <charset val="134"/>
      </rPr>
      <t>90</t>
    </r>
  </si>
  <si>
    <r>
      <rPr>
        <sz val="8"/>
        <color rgb="FF000000"/>
        <rFont val="宋体"/>
        <charset val="134"/>
      </rPr>
      <t>420</t>
    </r>
  </si>
  <si>
    <r>
      <rPr>
        <sz val="8"/>
        <color rgb="FF000000"/>
        <rFont val="宋体"/>
        <charset val="134"/>
      </rPr>
      <t>盖板涵、箱涵</t>
    </r>
  </si>
  <si>
    <r>
      <rPr>
        <sz val="8"/>
        <color rgb="FF000000"/>
        <rFont val="宋体"/>
        <charset val="134"/>
      </rPr>
      <t>420-1</t>
    </r>
  </si>
  <si>
    <r>
      <rPr>
        <sz val="8"/>
        <color rgb="FF000000"/>
        <rFont val="宋体"/>
        <charset val="134"/>
      </rPr>
      <t>1-2.1*1.5钢筋混凝土盖板涵</t>
    </r>
  </si>
  <si>
    <r>
      <rPr>
        <sz val="8"/>
        <color rgb="FF000000"/>
        <rFont val="Arial Narrow"/>
        <charset val="134"/>
      </rPr>
      <t>5.5</t>
    </r>
  </si>
  <si>
    <r>
      <rPr>
        <sz val="8"/>
        <color rgb="FF000000"/>
        <rFont val="宋体"/>
        <charset val="134"/>
      </rPr>
      <t>清单  第400章  合计   人民币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</si>
</sst>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8"/>
      <color rgb="FF000000"/>
      <name val="Arial Narrow"/>
      <charset val="134"/>
    </font>
    <font>
      <sz val="8"/>
      <color indexed="8"/>
      <name val="Arial Narrow"/>
      <charset val="0"/>
    </font>
    <font>
      <sz val="6"/>
      <color rgb="FF000000"/>
      <name val="宋体"/>
      <charset val="134"/>
    </font>
    <font>
      <sz val="8"/>
      <color indexed="8"/>
      <name val="宋体"/>
      <charset val="0"/>
    </font>
    <font>
      <sz val="12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7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0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0" fillId="2" borderId="0" xfId="0" applyNumberFormat="1" applyFont="1" applyFill="1" applyBorder="1" applyAlignment="1" applyProtection="1">
      <alignment horizontal="center" wrapText="1"/>
      <protection locked="0"/>
    </xf>
    <xf numFmtId="0" fontId="1" fillId="2" borderId="0" xfId="0" applyNumberFormat="1" applyFont="1" applyFill="1" applyBorder="1" applyAlignment="1" applyProtection="1">
      <alignment horizontal="left" wrapText="1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176" fontId="6" fillId="3" borderId="5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6" xfId="0" applyNumberFormat="1" applyFont="1" applyFill="1" applyBorder="1" applyAlignment="1" applyProtection="1">
      <alignment horizontal="right" vertical="center" wrapText="1"/>
    </xf>
    <xf numFmtId="176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0" fillId="2" borderId="0" xfId="0" applyNumberFormat="1" applyFont="1" applyFill="1" applyAlignment="1" applyProtection="1">
      <alignment horizontal="left" wrapText="1"/>
      <protection locked="0"/>
    </xf>
    <xf numFmtId="0" fontId="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left" vertical="center" wrapText="1"/>
    </xf>
    <xf numFmtId="176" fontId="4" fillId="2" borderId="3" xfId="0" applyNumberFormat="1" applyFont="1" applyFill="1" applyBorder="1" applyAlignment="1" applyProtection="1">
      <alignment horizontal="center" vertical="center" wrapText="1"/>
      <protection hidden="1"/>
    </xf>
    <xf numFmtId="176" fontId="4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8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0" xfId="0" applyNumberFormat="1" applyFont="1" applyFill="1" applyAlignment="1" applyProtection="1">
      <alignment horizontal="left" wrapText="1"/>
      <protection locked="0"/>
    </xf>
    <xf numFmtId="0" fontId="10" fillId="2" borderId="0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right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9"/>
  <sheetViews>
    <sheetView workbookViewId="0">
      <selection activeCell="K13" sqref="K13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style="1" customWidth="1"/>
    <col min="7" max="7" width="7" customWidth="1"/>
  </cols>
  <sheetData>
    <row r="1" ht="42" customHeight="1" spans="1:7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3" t="s">
        <v>0</v>
      </c>
      <c r="G1" s="2" t="s">
        <v>0</v>
      </c>
    </row>
    <row r="2" ht="27" customHeight="1" spans="1:7">
      <c r="A2" s="2" t="s">
        <v>0</v>
      </c>
      <c r="B2" s="31" t="s">
        <v>1</v>
      </c>
      <c r="C2" s="31" t="s">
        <v>0</v>
      </c>
      <c r="D2" s="31" t="s">
        <v>0</v>
      </c>
      <c r="E2" s="31" t="s">
        <v>0</v>
      </c>
      <c r="F2" s="31" t="s">
        <v>0</v>
      </c>
      <c r="G2" s="2" t="s">
        <v>0</v>
      </c>
    </row>
    <row r="3" ht="15" customHeight="1" spans="1:7">
      <c r="A3" s="2" t="s">
        <v>0</v>
      </c>
      <c r="B3" s="32" t="s">
        <v>2</v>
      </c>
      <c r="C3" s="32" t="s">
        <v>0</v>
      </c>
      <c r="D3" s="32" t="s">
        <v>0</v>
      </c>
      <c r="E3" s="33" t="s">
        <v>0</v>
      </c>
      <c r="F3" s="34" t="s">
        <v>0</v>
      </c>
      <c r="G3" s="2" t="s">
        <v>0</v>
      </c>
    </row>
    <row r="4" ht="1" customHeight="1" spans="1:7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3" t="s">
        <v>0</v>
      </c>
      <c r="G4" s="2" t="s">
        <v>0</v>
      </c>
    </row>
    <row r="5" ht="25" customHeight="1" spans="1:7">
      <c r="A5" s="2" t="s">
        <v>0</v>
      </c>
      <c r="B5" s="35" t="s">
        <v>3</v>
      </c>
      <c r="C5" s="36" t="s">
        <v>4</v>
      </c>
      <c r="D5" s="36" t="s">
        <v>5</v>
      </c>
      <c r="E5" s="36" t="s">
        <v>0</v>
      </c>
      <c r="F5" s="37" t="s">
        <v>6</v>
      </c>
      <c r="G5" s="2" t="s">
        <v>0</v>
      </c>
    </row>
    <row r="6" ht="15" customHeight="1" spans="1:7">
      <c r="A6" s="2" t="s">
        <v>0</v>
      </c>
      <c r="B6" s="11" t="s">
        <v>7</v>
      </c>
      <c r="C6" s="13" t="s">
        <v>8</v>
      </c>
      <c r="D6" s="13" t="s">
        <v>9</v>
      </c>
      <c r="E6" s="13" t="s">
        <v>0</v>
      </c>
      <c r="F6" s="17">
        <f>'清单  第100章  总 则'!D15</f>
        <v>0</v>
      </c>
      <c r="G6" s="2" t="s">
        <v>0</v>
      </c>
    </row>
    <row r="7" ht="15" customHeight="1" spans="1:7">
      <c r="A7" s="2" t="s">
        <v>0</v>
      </c>
      <c r="B7" s="11" t="s">
        <v>10</v>
      </c>
      <c r="C7" s="13" t="s">
        <v>11</v>
      </c>
      <c r="D7" s="13" t="s">
        <v>12</v>
      </c>
      <c r="E7" s="13" t="s">
        <v>0</v>
      </c>
      <c r="F7" s="17">
        <f>'清单  第200章  路 基'!D24</f>
        <v>0</v>
      </c>
      <c r="G7" s="2" t="s">
        <v>0</v>
      </c>
    </row>
    <row r="8" ht="15" customHeight="1" spans="1:7">
      <c r="A8" s="2" t="s">
        <v>0</v>
      </c>
      <c r="B8" s="11" t="s">
        <v>13</v>
      </c>
      <c r="C8" s="13" t="s">
        <v>14</v>
      </c>
      <c r="D8" s="13" t="s">
        <v>15</v>
      </c>
      <c r="E8" s="13" t="s">
        <v>0</v>
      </c>
      <c r="F8" s="17">
        <f>'清单  第300章  路 面'!D17</f>
        <v>0</v>
      </c>
      <c r="G8" s="2" t="s">
        <v>0</v>
      </c>
    </row>
    <row r="9" ht="15" customHeight="1" spans="1:7">
      <c r="A9" s="2" t="s">
        <v>0</v>
      </c>
      <c r="B9" s="11" t="s">
        <v>16</v>
      </c>
      <c r="C9" s="13" t="s">
        <v>17</v>
      </c>
      <c r="D9" s="13" t="s">
        <v>18</v>
      </c>
      <c r="E9" s="13" t="s">
        <v>0</v>
      </c>
      <c r="F9" s="17">
        <f>'清单  第400章  桥梁、涵洞'!D11</f>
        <v>0</v>
      </c>
      <c r="G9" s="2" t="s">
        <v>0</v>
      </c>
    </row>
    <row r="10" ht="15" customHeight="1" spans="1:7">
      <c r="A10" s="2" t="s">
        <v>0</v>
      </c>
      <c r="B10" s="11" t="s">
        <v>19</v>
      </c>
      <c r="C10" s="13" t="s">
        <v>20</v>
      </c>
      <c r="D10" s="13" t="s">
        <v>0</v>
      </c>
      <c r="E10" s="13" t="s">
        <v>0</v>
      </c>
      <c r="F10" s="17">
        <f>SUM(F1:F9)</f>
        <v>0</v>
      </c>
      <c r="G10" s="2" t="s">
        <v>0</v>
      </c>
    </row>
    <row r="11" ht="15" customHeight="1" spans="1:7">
      <c r="A11" s="2" t="s">
        <v>0</v>
      </c>
      <c r="B11" s="11" t="s">
        <v>21</v>
      </c>
      <c r="C11" s="13" t="s">
        <v>22</v>
      </c>
      <c r="D11" s="13" t="s">
        <v>0</v>
      </c>
      <c r="E11" s="13" t="s">
        <v>0</v>
      </c>
      <c r="F11" s="17" t="s">
        <v>0</v>
      </c>
      <c r="G11" s="2" t="s">
        <v>0</v>
      </c>
    </row>
    <row r="12" ht="15" customHeight="1" spans="1:7">
      <c r="A12" s="2" t="s">
        <v>0</v>
      </c>
      <c r="B12" s="11" t="s">
        <v>23</v>
      </c>
      <c r="C12" s="13" t="s">
        <v>24</v>
      </c>
      <c r="D12" s="13" t="s">
        <v>0</v>
      </c>
      <c r="E12" s="13" t="s">
        <v>0</v>
      </c>
      <c r="F12" s="17">
        <f>F10</f>
        <v>0</v>
      </c>
      <c r="G12" s="2" t="s">
        <v>0</v>
      </c>
    </row>
    <row r="13" ht="15" customHeight="1" spans="1:7">
      <c r="A13" s="2" t="s">
        <v>0</v>
      </c>
      <c r="B13" s="11" t="s">
        <v>25</v>
      </c>
      <c r="C13" s="13" t="s">
        <v>26</v>
      </c>
      <c r="D13" s="13" t="s">
        <v>0</v>
      </c>
      <c r="E13" s="13" t="s">
        <v>0</v>
      </c>
      <c r="F13" s="17" t="s">
        <v>0</v>
      </c>
      <c r="G13" s="2" t="s">
        <v>0</v>
      </c>
    </row>
    <row r="14" ht="15" customHeight="1" spans="1:7">
      <c r="A14" s="2" t="s">
        <v>0</v>
      </c>
      <c r="B14" s="11" t="s">
        <v>27</v>
      </c>
      <c r="C14" s="13" t="s">
        <v>28</v>
      </c>
      <c r="D14" s="13" t="s">
        <v>0</v>
      </c>
      <c r="E14" s="13" t="s">
        <v>0</v>
      </c>
      <c r="F14" s="17">
        <f>F12*3%</f>
        <v>0</v>
      </c>
      <c r="G14" s="2" t="s">
        <v>0</v>
      </c>
    </row>
    <row r="15" ht="15" customHeight="1" spans="1:7">
      <c r="A15" s="2" t="s">
        <v>0</v>
      </c>
      <c r="B15" s="11" t="s">
        <v>29</v>
      </c>
      <c r="C15" s="13" t="s">
        <v>30</v>
      </c>
      <c r="D15" s="13" t="s">
        <v>0</v>
      </c>
      <c r="E15" s="13" t="s">
        <v>0</v>
      </c>
      <c r="F15" s="17">
        <f>SUM(F12+F14)</f>
        <v>0</v>
      </c>
      <c r="G15" s="2" t="s">
        <v>0</v>
      </c>
    </row>
    <row r="16" ht="409.5" customHeight="1" spans="1:7">
      <c r="A16" s="2" t="s">
        <v>0</v>
      </c>
      <c r="B16" s="11" t="s">
        <v>0</v>
      </c>
      <c r="C16" s="13" t="s">
        <v>0</v>
      </c>
      <c r="D16" s="13" t="s">
        <v>0</v>
      </c>
      <c r="E16" s="13" t="s">
        <v>0</v>
      </c>
      <c r="F16" s="17" t="s">
        <v>0</v>
      </c>
      <c r="G16" s="2" t="s">
        <v>0</v>
      </c>
    </row>
    <row r="17" ht="15" customHeight="1" spans="1:7">
      <c r="A17" s="2" t="s">
        <v>0</v>
      </c>
      <c r="B17" s="38" t="s">
        <v>31</v>
      </c>
      <c r="C17" s="38" t="s">
        <v>0</v>
      </c>
      <c r="D17" s="38" t="s">
        <v>0</v>
      </c>
      <c r="E17" s="38" t="s">
        <v>0</v>
      </c>
      <c r="F17" s="39" t="s">
        <v>32</v>
      </c>
      <c r="G17" s="2" t="s">
        <v>0</v>
      </c>
    </row>
    <row r="18" ht="12" customHeight="1" spans="1:7">
      <c r="A18" s="2" t="s">
        <v>0</v>
      </c>
      <c r="B18" s="2" t="s">
        <v>0</v>
      </c>
      <c r="C18" s="2" t="s">
        <v>0</v>
      </c>
      <c r="D18" s="2" t="s">
        <v>0</v>
      </c>
      <c r="E18" s="2" t="s">
        <v>0</v>
      </c>
      <c r="F18" s="3" t="s">
        <v>0</v>
      </c>
      <c r="G18" s="2" t="s">
        <v>0</v>
      </c>
    </row>
    <row r="19" customFormat="1" spans="2:7">
      <c r="B19" s="22" t="s">
        <v>33</v>
      </c>
      <c r="C19" s="22"/>
      <c r="E19" s="1"/>
      <c r="F19" s="1"/>
      <c r="G19" s="1"/>
    </row>
  </sheetData>
  <sheetProtection algorithmName="SHA-512" hashValue="IK3+e3IRdr8CaWat0qJFzdqqOU+2Y8wkR2pMQLCv8S2DfBci6/5+28wXN9QtQ+KFv51NZje0l+hj7L1dRcLvnA==" saltValue="VNkkZ45ADugRayZkGU6g7A==" spinCount="100000" sheet="1" objects="1"/>
  <mergeCells count="16">
    <mergeCell ref="B2:F2"/>
    <mergeCell ref="B3:D3"/>
    <mergeCell ref="D5:E5"/>
    <mergeCell ref="D6:E6"/>
    <mergeCell ref="D7:E7"/>
    <mergeCell ref="D8:E8"/>
    <mergeCell ref="D9:E9"/>
    <mergeCell ref="C10:E10"/>
    <mergeCell ref="C11:E11"/>
    <mergeCell ref="C12:E12"/>
    <mergeCell ref="C13:E13"/>
    <mergeCell ref="C14:E14"/>
    <mergeCell ref="C15:E15"/>
    <mergeCell ref="C16:E16"/>
    <mergeCell ref="B17:E17"/>
    <mergeCell ref="B19:C19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7"/>
  <sheetViews>
    <sheetView tabSelected="1" zoomScale="90" zoomScaleNormal="90" workbookViewId="0">
      <selection activeCell="U6" sqref="U6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style="1" customWidth="1"/>
    <col min="8" max="8" width="7" customWidth="1"/>
  </cols>
  <sheetData>
    <row r="1" ht="42" customHeight="1" spans="1:8">
      <c r="A1" s="2" t="s">
        <v>0</v>
      </c>
      <c r="B1" s="2" t="s">
        <v>0</v>
      </c>
      <c r="C1" s="2" t="s">
        <v>0</v>
      </c>
      <c r="D1" s="2" t="s">
        <v>0</v>
      </c>
      <c r="E1" s="3" t="s">
        <v>0</v>
      </c>
      <c r="F1" s="3" t="s">
        <v>0</v>
      </c>
      <c r="G1" s="3" t="s">
        <v>0</v>
      </c>
      <c r="H1" s="2" t="s">
        <v>0</v>
      </c>
    </row>
    <row r="2" ht="33" customHeight="1" spans="1:8">
      <c r="A2" s="2" t="s">
        <v>0</v>
      </c>
      <c r="B2" s="4" t="s">
        <v>34</v>
      </c>
      <c r="C2" s="4" t="s">
        <v>0</v>
      </c>
      <c r="D2" s="4" t="s">
        <v>0</v>
      </c>
      <c r="E2" s="5" t="s">
        <v>0</v>
      </c>
      <c r="F2" s="5" t="s">
        <v>0</v>
      </c>
      <c r="G2" s="5" t="s">
        <v>0</v>
      </c>
      <c r="H2" s="2" t="s">
        <v>0</v>
      </c>
    </row>
    <row r="3" ht="33" customHeight="1" spans="1:8">
      <c r="A3" s="2" t="s">
        <v>0</v>
      </c>
      <c r="B3" s="6" t="s">
        <v>35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2" t="s">
        <v>0</v>
      </c>
    </row>
    <row r="4" ht="22" customHeight="1" spans="1:8">
      <c r="A4" s="2" t="s">
        <v>0</v>
      </c>
      <c r="B4" s="7" t="s">
        <v>36</v>
      </c>
      <c r="C4" s="7" t="s">
        <v>0</v>
      </c>
      <c r="D4" s="7" t="s">
        <v>0</v>
      </c>
      <c r="E4" s="7" t="s">
        <v>0</v>
      </c>
      <c r="F4" s="7" t="s">
        <v>0</v>
      </c>
      <c r="G4" s="7" t="s">
        <v>0</v>
      </c>
      <c r="H4" s="2" t="s">
        <v>0</v>
      </c>
    </row>
    <row r="5" ht="17" customHeight="1" spans="1:8">
      <c r="A5" s="2" t="s">
        <v>0</v>
      </c>
      <c r="B5" s="8" t="s">
        <v>37</v>
      </c>
      <c r="C5" s="9" t="s">
        <v>38</v>
      </c>
      <c r="D5" s="9" t="s">
        <v>39</v>
      </c>
      <c r="E5" s="9" t="s">
        <v>40</v>
      </c>
      <c r="F5" s="9" t="s">
        <v>41</v>
      </c>
      <c r="G5" s="10" t="s">
        <v>42</v>
      </c>
      <c r="H5" s="2" t="s">
        <v>0</v>
      </c>
    </row>
    <row r="6" ht="15" customHeight="1" spans="1:8">
      <c r="A6" s="2" t="s">
        <v>0</v>
      </c>
      <c r="B6" s="11" t="s">
        <v>43</v>
      </c>
      <c r="C6" s="12" t="s">
        <v>44</v>
      </c>
      <c r="D6" s="13" t="s">
        <v>0</v>
      </c>
      <c r="E6" s="14" t="s">
        <v>0</v>
      </c>
      <c r="F6" s="14" t="s">
        <v>0</v>
      </c>
      <c r="G6" s="15" t="s">
        <v>0</v>
      </c>
      <c r="H6" s="2" t="s">
        <v>0</v>
      </c>
    </row>
    <row r="7" ht="15" customHeight="1" spans="1:8">
      <c r="A7" s="2" t="s">
        <v>0</v>
      </c>
      <c r="B7" s="11" t="s">
        <v>45</v>
      </c>
      <c r="C7" s="12" t="s">
        <v>46</v>
      </c>
      <c r="D7" s="13" t="s">
        <v>0</v>
      </c>
      <c r="E7" s="14" t="s">
        <v>0</v>
      </c>
      <c r="F7" s="14" t="s">
        <v>0</v>
      </c>
      <c r="G7" s="15" t="s">
        <v>0</v>
      </c>
      <c r="H7" s="2" t="s">
        <v>0</v>
      </c>
    </row>
    <row r="8" ht="21" customHeight="1" spans="1:8">
      <c r="A8" s="2" t="s">
        <v>0</v>
      </c>
      <c r="B8" s="11" t="s">
        <v>47</v>
      </c>
      <c r="C8" s="25" t="s">
        <v>48</v>
      </c>
      <c r="D8" s="13" t="s">
        <v>49</v>
      </c>
      <c r="E8" s="14" t="s">
        <v>50</v>
      </c>
      <c r="F8" s="26">
        <f>('清单  第200章  路 基'!D24+'清单  第300章  路 面'!D17+'清单  第400章  桥梁、涵洞'!D11+F13)*0.3%</f>
        <v>0</v>
      </c>
      <c r="G8" s="27">
        <f>IF(ISBLANK(E8),"",IF(ISBLANK(F8),"",E8*F8))</f>
        <v>0</v>
      </c>
      <c r="H8" s="2" t="s">
        <v>0</v>
      </c>
    </row>
    <row r="9" ht="21" customHeight="1" spans="1:8">
      <c r="A9" s="2" t="s">
        <v>0</v>
      </c>
      <c r="B9" s="11" t="s">
        <v>51</v>
      </c>
      <c r="C9" s="25" t="s">
        <v>52</v>
      </c>
      <c r="D9" s="13" t="s">
        <v>49</v>
      </c>
      <c r="E9" s="14" t="s">
        <v>50</v>
      </c>
      <c r="F9" s="26">
        <f>('清单  第200章  路 基'!D24+'清单  第300章  路 面'!D17+'清单  第400章  桥梁、涵洞'!D11+F13)*0.1%</f>
        <v>0</v>
      </c>
      <c r="G9" s="27">
        <f>E9*F9</f>
        <v>0</v>
      </c>
      <c r="H9" s="2" t="s">
        <v>0</v>
      </c>
    </row>
    <row r="10" ht="15" customHeight="1" spans="1:8">
      <c r="A10" s="2" t="s">
        <v>0</v>
      </c>
      <c r="B10" s="11" t="s">
        <v>53</v>
      </c>
      <c r="C10" s="12" t="s">
        <v>54</v>
      </c>
      <c r="D10" s="13" t="s">
        <v>0</v>
      </c>
      <c r="E10" s="14" t="s">
        <v>0</v>
      </c>
      <c r="F10" s="26"/>
      <c r="G10" s="27"/>
      <c r="H10" s="2" t="s">
        <v>0</v>
      </c>
    </row>
    <row r="11" ht="21" customHeight="1" spans="1:8">
      <c r="A11" s="2" t="s">
        <v>0</v>
      </c>
      <c r="B11" s="11" t="s">
        <v>55</v>
      </c>
      <c r="C11" s="25" t="s">
        <v>56</v>
      </c>
      <c r="D11" s="13" t="s">
        <v>49</v>
      </c>
      <c r="E11" s="14" t="s">
        <v>50</v>
      </c>
      <c r="F11" s="26">
        <f>('清单  第200章  路 基'!D24+'清单  第300章  路 面'!D17+'清单  第400章  桥梁、涵洞'!D11+F13)*1.5%</f>
        <v>0</v>
      </c>
      <c r="G11" s="27">
        <f>E11*F11</f>
        <v>0</v>
      </c>
      <c r="H11" s="2" t="s">
        <v>0</v>
      </c>
    </row>
    <row r="12" ht="15" customHeight="1" spans="1:8">
      <c r="A12" s="2" t="s">
        <v>0</v>
      </c>
      <c r="B12" s="11" t="s">
        <v>57</v>
      </c>
      <c r="C12" s="12" t="s">
        <v>58</v>
      </c>
      <c r="D12" s="13" t="s">
        <v>0</v>
      </c>
      <c r="E12" s="14" t="s">
        <v>0</v>
      </c>
      <c r="F12" s="28"/>
      <c r="G12" s="27"/>
      <c r="H12" s="2" t="s">
        <v>0</v>
      </c>
    </row>
    <row r="13" ht="15" customHeight="1" spans="1:8">
      <c r="A13" s="2" t="s">
        <v>0</v>
      </c>
      <c r="B13" s="11" t="s">
        <v>59</v>
      </c>
      <c r="C13" s="12" t="s">
        <v>58</v>
      </c>
      <c r="D13" s="13" t="s">
        <v>49</v>
      </c>
      <c r="E13" s="14" t="s">
        <v>50</v>
      </c>
      <c r="F13" s="29"/>
      <c r="G13" s="27" t="str">
        <f>IF(ISBLANK(E13),"",IF(ISBLANK(F13),"",E13*F13))</f>
        <v/>
      </c>
      <c r="H13" s="2" t="s">
        <v>0</v>
      </c>
    </row>
    <row r="14" ht="409.5" customHeight="1" spans="1:8">
      <c r="A14" s="2" t="s">
        <v>0</v>
      </c>
      <c r="B14" s="11" t="s">
        <v>0</v>
      </c>
      <c r="C14" s="12" t="s">
        <v>0</v>
      </c>
      <c r="D14" s="13" t="s">
        <v>0</v>
      </c>
      <c r="E14" s="14" t="s">
        <v>0</v>
      </c>
      <c r="F14" s="18" t="s">
        <v>0</v>
      </c>
      <c r="G14" s="17" t="s">
        <v>0</v>
      </c>
      <c r="H14" s="2" t="s">
        <v>0</v>
      </c>
    </row>
    <row r="15" ht="15" customHeight="1" spans="1:8">
      <c r="A15" s="2" t="s">
        <v>0</v>
      </c>
      <c r="B15" s="19" t="s">
        <v>60</v>
      </c>
      <c r="C15" s="19" t="s">
        <v>0</v>
      </c>
      <c r="D15" s="20">
        <f>SUM(G8:G9,G11,G13)</f>
        <v>0</v>
      </c>
      <c r="E15" s="20" t="s">
        <v>0</v>
      </c>
      <c r="F15" s="21" t="s">
        <v>61</v>
      </c>
      <c r="G15" s="21" t="s">
        <v>0</v>
      </c>
      <c r="H15" s="2" t="s">
        <v>0</v>
      </c>
    </row>
    <row r="16" ht="27" customHeight="1" spans="1:8">
      <c r="A16" s="2" t="s">
        <v>0</v>
      </c>
      <c r="B16" s="2" t="s">
        <v>0</v>
      </c>
      <c r="C16" s="2" t="s">
        <v>0</v>
      </c>
      <c r="D16" s="2" t="s">
        <v>0</v>
      </c>
      <c r="E16" s="3" t="s">
        <v>0</v>
      </c>
      <c r="F16" s="3" t="s">
        <v>0</v>
      </c>
      <c r="G16" s="3" t="s">
        <v>0</v>
      </c>
      <c r="H16" s="2" t="s">
        <v>0</v>
      </c>
    </row>
    <row r="17" customFormat="1" ht="14.25" spans="2:7">
      <c r="B17" s="30" t="s">
        <v>33</v>
      </c>
      <c r="C17" s="30"/>
      <c r="E17" s="1"/>
      <c r="F17" s="1"/>
      <c r="G17" s="1"/>
    </row>
  </sheetData>
  <sheetProtection algorithmName="SHA-512" hashValue="sRGKFUWcm8EZ2G0zXlR49+QdioIRX+kAWGWmielJ7A3NRxsqKPMoIx7If2Cv2dMxBLKpMUexUPzWLbqa/yHzOw==" saltValue="o/8gTZKGYe9bUiqwngHzxg==" spinCount="100000" sheet="1" objects="1"/>
  <mergeCells count="7">
    <mergeCell ref="B2:G2"/>
    <mergeCell ref="B3:G3"/>
    <mergeCell ref="B4:G4"/>
    <mergeCell ref="B15:C15"/>
    <mergeCell ref="D15:E15"/>
    <mergeCell ref="F15:G15"/>
    <mergeCell ref="B17:C17"/>
  </mergeCells>
  <pageMargins left="0" right="0" top="0" bottom="0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26"/>
  <sheetViews>
    <sheetView topLeftCell="A2" workbookViewId="0">
      <selection activeCell="K16" sqref="K16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style="1" customWidth="1"/>
    <col min="8" max="8" width="7" customWidth="1"/>
  </cols>
  <sheetData>
    <row r="1" ht="42" customHeight="1" spans="1:8">
      <c r="A1" s="2" t="s">
        <v>0</v>
      </c>
      <c r="B1" s="2" t="s">
        <v>0</v>
      </c>
      <c r="C1" s="2" t="s">
        <v>0</v>
      </c>
      <c r="D1" s="2" t="s">
        <v>0</v>
      </c>
      <c r="E1" s="23" t="s">
        <v>0</v>
      </c>
      <c r="F1" s="23" t="s">
        <v>0</v>
      </c>
      <c r="G1" s="23" t="s">
        <v>0</v>
      </c>
      <c r="H1" s="2" t="s">
        <v>0</v>
      </c>
    </row>
    <row r="2" ht="33" customHeight="1" spans="1:8">
      <c r="A2" s="2" t="s">
        <v>0</v>
      </c>
      <c r="B2" s="4" t="s">
        <v>34</v>
      </c>
      <c r="C2" s="4" t="s">
        <v>0</v>
      </c>
      <c r="D2" s="4" t="s">
        <v>0</v>
      </c>
      <c r="E2" s="24" t="s">
        <v>0</v>
      </c>
      <c r="F2" s="24" t="s">
        <v>0</v>
      </c>
      <c r="G2" s="24" t="s">
        <v>0</v>
      </c>
      <c r="H2" s="2" t="s">
        <v>0</v>
      </c>
    </row>
    <row r="3" ht="33" customHeight="1" spans="1:8">
      <c r="A3" s="2" t="s">
        <v>0</v>
      </c>
      <c r="B3" s="6" t="s">
        <v>35</v>
      </c>
      <c r="C3" s="6" t="s">
        <v>0</v>
      </c>
      <c r="D3" s="6" t="s">
        <v>0</v>
      </c>
      <c r="E3" s="24" t="s">
        <v>0</v>
      </c>
      <c r="F3" s="24" t="s">
        <v>0</v>
      </c>
      <c r="G3" s="24" t="s">
        <v>0</v>
      </c>
      <c r="H3" s="2" t="s">
        <v>0</v>
      </c>
    </row>
    <row r="4" ht="22" customHeight="1" spans="1:8">
      <c r="A4" s="2" t="s">
        <v>0</v>
      </c>
      <c r="B4" s="7" t="s">
        <v>62</v>
      </c>
      <c r="C4" s="7" t="s">
        <v>0</v>
      </c>
      <c r="D4" s="7" t="s">
        <v>0</v>
      </c>
      <c r="E4" s="7" t="s">
        <v>0</v>
      </c>
      <c r="F4" s="7" t="s">
        <v>0</v>
      </c>
      <c r="G4" s="7" t="s">
        <v>0</v>
      </c>
      <c r="H4" s="2" t="s">
        <v>0</v>
      </c>
    </row>
    <row r="5" ht="17" customHeight="1" spans="1:8">
      <c r="A5" s="2" t="s">
        <v>0</v>
      </c>
      <c r="B5" s="8" t="s">
        <v>37</v>
      </c>
      <c r="C5" s="9" t="s">
        <v>38</v>
      </c>
      <c r="D5" s="9" t="s">
        <v>39</v>
      </c>
      <c r="E5" s="9" t="s">
        <v>40</v>
      </c>
      <c r="F5" s="9" t="s">
        <v>41</v>
      </c>
      <c r="G5" s="10" t="s">
        <v>42</v>
      </c>
      <c r="H5" s="2" t="s">
        <v>0</v>
      </c>
    </row>
    <row r="6" ht="15" customHeight="1" spans="1:8">
      <c r="A6" s="2" t="s">
        <v>0</v>
      </c>
      <c r="B6" s="11" t="s">
        <v>63</v>
      </c>
      <c r="C6" s="12" t="s">
        <v>64</v>
      </c>
      <c r="D6" s="13" t="s">
        <v>0</v>
      </c>
      <c r="E6" s="14" t="s">
        <v>0</v>
      </c>
      <c r="F6" s="14" t="s">
        <v>0</v>
      </c>
      <c r="G6" s="15" t="s">
        <v>0</v>
      </c>
      <c r="H6" s="2" t="s">
        <v>0</v>
      </c>
    </row>
    <row r="7" ht="15" customHeight="1" spans="1:8">
      <c r="A7" s="2" t="s">
        <v>0</v>
      </c>
      <c r="B7" s="11" t="s">
        <v>65</v>
      </c>
      <c r="C7" s="12" t="s">
        <v>66</v>
      </c>
      <c r="D7" s="13" t="s">
        <v>0</v>
      </c>
      <c r="E7" s="14" t="s">
        <v>0</v>
      </c>
      <c r="F7" s="14" t="s">
        <v>0</v>
      </c>
      <c r="G7" s="15" t="s">
        <v>0</v>
      </c>
      <c r="H7" s="2" t="s">
        <v>0</v>
      </c>
    </row>
    <row r="8" ht="15" customHeight="1" spans="1:8">
      <c r="A8" s="2" t="s">
        <v>0</v>
      </c>
      <c r="B8" s="11" t="s">
        <v>47</v>
      </c>
      <c r="C8" s="12" t="s">
        <v>67</v>
      </c>
      <c r="D8" s="13" t="s">
        <v>68</v>
      </c>
      <c r="E8" s="14" t="s">
        <v>69</v>
      </c>
      <c r="F8" s="16"/>
      <c r="G8" s="17" t="str">
        <f>IF(ISBLANK(E8),"",IF(ISBLANK(F8),"",E8*F8))</f>
        <v/>
      </c>
      <c r="H8" s="2" t="s">
        <v>0</v>
      </c>
    </row>
    <row r="9" ht="15" customHeight="1" spans="1:8">
      <c r="A9" s="2" t="s">
        <v>0</v>
      </c>
      <c r="B9" s="11" t="s">
        <v>51</v>
      </c>
      <c r="C9" s="12" t="s">
        <v>70</v>
      </c>
      <c r="D9" s="13" t="s">
        <v>68</v>
      </c>
      <c r="E9" s="14" t="s">
        <v>71</v>
      </c>
      <c r="F9" s="16"/>
      <c r="G9" s="17" t="str">
        <f>IF(ISBLANK(E9),"",IF(ISBLANK(F9),"",E9*F9))</f>
        <v/>
      </c>
      <c r="H9" s="2" t="s">
        <v>0</v>
      </c>
    </row>
    <row r="10" ht="15" customHeight="1" spans="1:8">
      <c r="A10" s="2" t="s">
        <v>0</v>
      </c>
      <c r="B10" s="11" t="s">
        <v>72</v>
      </c>
      <c r="C10" s="12" t="s">
        <v>73</v>
      </c>
      <c r="D10" s="13" t="s">
        <v>0</v>
      </c>
      <c r="E10" s="14" t="s">
        <v>0</v>
      </c>
      <c r="F10" s="14" t="s">
        <v>0</v>
      </c>
      <c r="G10" s="15" t="s">
        <v>0</v>
      </c>
      <c r="H10" s="2" t="s">
        <v>0</v>
      </c>
    </row>
    <row r="11" ht="15" customHeight="1" spans="1:8">
      <c r="A11" s="2" t="s">
        <v>0</v>
      </c>
      <c r="B11" s="11" t="s">
        <v>74</v>
      </c>
      <c r="C11" s="12" t="s">
        <v>75</v>
      </c>
      <c r="D11" s="13" t="s">
        <v>0</v>
      </c>
      <c r="E11" s="14" t="s">
        <v>0</v>
      </c>
      <c r="F11" s="14" t="s">
        <v>0</v>
      </c>
      <c r="G11" s="15" t="s">
        <v>0</v>
      </c>
      <c r="H11" s="2" t="s">
        <v>0</v>
      </c>
    </row>
    <row r="12" ht="15" customHeight="1" spans="1:8">
      <c r="A12" s="2" t="s">
        <v>0</v>
      </c>
      <c r="B12" s="11" t="s">
        <v>47</v>
      </c>
      <c r="C12" s="12" t="s">
        <v>76</v>
      </c>
      <c r="D12" s="13" t="s">
        <v>68</v>
      </c>
      <c r="E12" s="14" t="s">
        <v>77</v>
      </c>
      <c r="F12" s="16"/>
      <c r="G12" s="17" t="str">
        <f>IF(ISBLANK(E12),"",IF(ISBLANK(F12),"",E12*F12))</f>
        <v/>
      </c>
      <c r="H12" s="2" t="s">
        <v>0</v>
      </c>
    </row>
    <row r="13" ht="15" customHeight="1" spans="1:8">
      <c r="A13" s="2" t="s">
        <v>0</v>
      </c>
      <c r="B13" s="11" t="s">
        <v>78</v>
      </c>
      <c r="C13" s="12" t="s">
        <v>79</v>
      </c>
      <c r="D13" s="13" t="s">
        <v>0</v>
      </c>
      <c r="E13" s="14" t="s">
        <v>0</v>
      </c>
      <c r="F13" s="14" t="s">
        <v>0</v>
      </c>
      <c r="G13" s="15" t="s">
        <v>0</v>
      </c>
      <c r="H13" s="2" t="s">
        <v>0</v>
      </c>
    </row>
    <row r="14" ht="15" customHeight="1" spans="1:8">
      <c r="A14" s="2" t="s">
        <v>0</v>
      </c>
      <c r="B14" s="11" t="s">
        <v>80</v>
      </c>
      <c r="C14" s="12" t="s">
        <v>81</v>
      </c>
      <c r="D14" s="13" t="s">
        <v>0</v>
      </c>
      <c r="E14" s="14" t="s">
        <v>0</v>
      </c>
      <c r="F14" s="14" t="s">
        <v>0</v>
      </c>
      <c r="G14" s="15" t="s">
        <v>0</v>
      </c>
      <c r="H14" s="2" t="s">
        <v>0</v>
      </c>
    </row>
    <row r="15" ht="15" customHeight="1" spans="1:8">
      <c r="A15" s="2" t="s">
        <v>0</v>
      </c>
      <c r="B15" s="11" t="s">
        <v>82</v>
      </c>
      <c r="C15" s="12" t="s">
        <v>83</v>
      </c>
      <c r="D15" s="13" t="s">
        <v>0</v>
      </c>
      <c r="E15" s="14" t="s">
        <v>0</v>
      </c>
      <c r="F15" s="14" t="s">
        <v>0</v>
      </c>
      <c r="G15" s="15" t="s">
        <v>0</v>
      </c>
      <c r="H15" s="2" t="s">
        <v>0</v>
      </c>
    </row>
    <row r="16" ht="15" customHeight="1" spans="1:8">
      <c r="A16" s="2" t="s">
        <v>0</v>
      </c>
      <c r="B16" s="11" t="s">
        <v>84</v>
      </c>
      <c r="C16" s="12" t="s">
        <v>85</v>
      </c>
      <c r="D16" s="13" t="s">
        <v>68</v>
      </c>
      <c r="E16" s="14" t="s">
        <v>71</v>
      </c>
      <c r="F16" s="16"/>
      <c r="G16" s="17" t="str">
        <f>IF(ISBLANK(E16),"",IF(ISBLANK(F16),"",E16*F16))</f>
        <v/>
      </c>
      <c r="H16" s="2" t="s">
        <v>0</v>
      </c>
    </row>
    <row r="17" ht="15" customHeight="1" spans="1:8">
      <c r="A17" s="2" t="s">
        <v>0</v>
      </c>
      <c r="B17" s="11" t="s">
        <v>86</v>
      </c>
      <c r="C17" s="12" t="s">
        <v>87</v>
      </c>
      <c r="D17" s="13" t="s">
        <v>0</v>
      </c>
      <c r="E17" s="14" t="s">
        <v>0</v>
      </c>
      <c r="F17" s="14" t="s">
        <v>0</v>
      </c>
      <c r="G17" s="15" t="s">
        <v>0</v>
      </c>
      <c r="H17" s="2" t="s">
        <v>0</v>
      </c>
    </row>
    <row r="18" ht="15" customHeight="1" spans="1:8">
      <c r="A18" s="2" t="s">
        <v>0</v>
      </c>
      <c r="B18" s="11" t="s">
        <v>88</v>
      </c>
      <c r="C18" s="12" t="s">
        <v>89</v>
      </c>
      <c r="D18" s="13" t="s">
        <v>0</v>
      </c>
      <c r="E18" s="14" t="s">
        <v>0</v>
      </c>
      <c r="F18" s="14" t="s">
        <v>0</v>
      </c>
      <c r="G18" s="15" t="s">
        <v>0</v>
      </c>
      <c r="H18" s="2" t="s">
        <v>0</v>
      </c>
    </row>
    <row r="19" ht="15" customHeight="1" spans="1:8">
      <c r="A19" s="2" t="s">
        <v>0</v>
      </c>
      <c r="B19" s="11" t="s">
        <v>47</v>
      </c>
      <c r="C19" s="12" t="s">
        <v>90</v>
      </c>
      <c r="D19" s="13" t="s">
        <v>91</v>
      </c>
      <c r="E19" s="14" t="s">
        <v>92</v>
      </c>
      <c r="F19" s="16"/>
      <c r="G19" s="17" t="str">
        <f>IF(ISBLANK(E19),"",IF(ISBLANK(F19),"",E19*F19))</f>
        <v/>
      </c>
      <c r="H19" s="2" t="s">
        <v>0</v>
      </c>
    </row>
    <row r="20" ht="15" customHeight="1" spans="1:8">
      <c r="A20" s="2" t="s">
        <v>0</v>
      </c>
      <c r="B20" s="11" t="s">
        <v>93</v>
      </c>
      <c r="C20" s="12" t="s">
        <v>94</v>
      </c>
      <c r="D20" s="13" t="s">
        <v>0</v>
      </c>
      <c r="E20" s="14" t="s">
        <v>0</v>
      </c>
      <c r="F20" s="14" t="s">
        <v>0</v>
      </c>
      <c r="G20" s="15" t="s">
        <v>0</v>
      </c>
      <c r="H20" s="2" t="s">
        <v>0</v>
      </c>
    </row>
    <row r="21" ht="15" customHeight="1" spans="1:8">
      <c r="A21" s="2" t="s">
        <v>0</v>
      </c>
      <c r="B21" s="11" t="s">
        <v>95</v>
      </c>
      <c r="C21" s="12" t="s">
        <v>96</v>
      </c>
      <c r="D21" s="13" t="s">
        <v>0</v>
      </c>
      <c r="E21" s="14" t="s">
        <v>0</v>
      </c>
      <c r="F21" s="14" t="s">
        <v>0</v>
      </c>
      <c r="G21" s="15" t="s">
        <v>0</v>
      </c>
      <c r="H21" s="2" t="s">
        <v>0</v>
      </c>
    </row>
    <row r="22" ht="15" customHeight="1" spans="1:8">
      <c r="A22" s="2" t="s">
        <v>0</v>
      </c>
      <c r="B22" s="11" t="s">
        <v>47</v>
      </c>
      <c r="C22" s="12" t="s">
        <v>97</v>
      </c>
      <c r="D22" s="13" t="s">
        <v>68</v>
      </c>
      <c r="E22" s="14" t="s">
        <v>98</v>
      </c>
      <c r="F22" s="16"/>
      <c r="G22" s="17" t="str">
        <f>IF(ISBLANK(E22),"",IF(ISBLANK(F22),"",E22*F22))</f>
        <v/>
      </c>
      <c r="H22" s="2" t="s">
        <v>0</v>
      </c>
    </row>
    <row r="23" ht="273" customHeight="1" spans="1:8">
      <c r="A23" s="2" t="s">
        <v>0</v>
      </c>
      <c r="B23" s="11" t="s">
        <v>0</v>
      </c>
      <c r="C23" s="12" t="s">
        <v>0</v>
      </c>
      <c r="D23" s="13" t="s">
        <v>0</v>
      </c>
      <c r="E23" s="14" t="s">
        <v>0</v>
      </c>
      <c r="F23" s="18" t="s">
        <v>0</v>
      </c>
      <c r="G23" s="17" t="s">
        <v>0</v>
      </c>
      <c r="H23" s="2" t="s">
        <v>0</v>
      </c>
    </row>
    <row r="24" ht="15" customHeight="1" spans="1:8">
      <c r="A24" s="2" t="s">
        <v>0</v>
      </c>
      <c r="B24" s="19" t="s">
        <v>99</v>
      </c>
      <c r="C24" s="19" t="s">
        <v>0</v>
      </c>
      <c r="D24" s="20">
        <f>SUM(G8:G9,G12,G16,G19,G22)</f>
        <v>0</v>
      </c>
      <c r="E24" s="20" t="s">
        <v>0</v>
      </c>
      <c r="F24" s="21" t="s">
        <v>61</v>
      </c>
      <c r="G24" s="21" t="s">
        <v>0</v>
      </c>
      <c r="H24" s="2" t="s">
        <v>0</v>
      </c>
    </row>
    <row r="25" ht="13" customHeight="1" spans="1:8">
      <c r="A25" s="2" t="s">
        <v>0</v>
      </c>
      <c r="B25" s="2" t="s">
        <v>0</v>
      </c>
      <c r="C25" s="2" t="s">
        <v>0</v>
      </c>
      <c r="D25" s="2" t="s">
        <v>0</v>
      </c>
      <c r="E25" s="23" t="s">
        <v>0</v>
      </c>
      <c r="F25" s="23" t="s">
        <v>0</v>
      </c>
      <c r="G25" s="23" t="s">
        <v>0</v>
      </c>
      <c r="H25" s="2" t="s">
        <v>0</v>
      </c>
    </row>
    <row r="26" customFormat="1" spans="2:7">
      <c r="B26" s="22" t="s">
        <v>33</v>
      </c>
      <c r="C26" s="22"/>
      <c r="E26" s="1"/>
      <c r="F26" s="1"/>
      <c r="G26" s="1"/>
    </row>
  </sheetData>
  <sheetProtection algorithmName="SHA-512" hashValue="XiqYNuhaPSQ5ittbdQHCxS4yfvQiO8a1UE1akMXBflK0nI7bx0IrfvwXgZTgJ4+nb+ctGhdBIbimk0eFx7T+bw==" saltValue="feW0L97qF+ri00D/zQalog==" spinCount="100000" sheet="1" objects="1"/>
  <mergeCells count="7">
    <mergeCell ref="B2:G2"/>
    <mergeCell ref="B3:G3"/>
    <mergeCell ref="B4:G4"/>
    <mergeCell ref="B24:C24"/>
    <mergeCell ref="D24:E24"/>
    <mergeCell ref="F24:G24"/>
    <mergeCell ref="B26:C26"/>
  </mergeCells>
  <pageMargins left="0" right="0" top="0" bottom="0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9"/>
  <sheetViews>
    <sheetView topLeftCell="A2" workbookViewId="0">
      <selection activeCell="K16" sqref="K16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style="1" customWidth="1"/>
    <col min="8" max="8" width="7" customWidth="1"/>
  </cols>
  <sheetData>
    <row r="1" ht="42" customHeight="1" spans="1:8">
      <c r="A1" s="2" t="s">
        <v>0</v>
      </c>
      <c r="B1" s="2" t="s">
        <v>0</v>
      </c>
      <c r="C1" s="2" t="s">
        <v>0</v>
      </c>
      <c r="D1" s="2" t="s">
        <v>0</v>
      </c>
      <c r="E1" s="23" t="s">
        <v>0</v>
      </c>
      <c r="F1" s="23" t="s">
        <v>0</v>
      </c>
      <c r="G1" s="23" t="s">
        <v>0</v>
      </c>
      <c r="H1" s="2" t="s">
        <v>0</v>
      </c>
    </row>
    <row r="2" ht="33" customHeight="1" spans="1:8">
      <c r="A2" s="2" t="s">
        <v>0</v>
      </c>
      <c r="B2" s="4" t="s">
        <v>34</v>
      </c>
      <c r="C2" s="4" t="s">
        <v>0</v>
      </c>
      <c r="D2" s="4" t="s">
        <v>0</v>
      </c>
      <c r="E2" s="24" t="s">
        <v>0</v>
      </c>
      <c r="F2" s="24" t="s">
        <v>0</v>
      </c>
      <c r="G2" s="24" t="s">
        <v>0</v>
      </c>
      <c r="H2" s="2" t="s">
        <v>0</v>
      </c>
    </row>
    <row r="3" ht="33" customHeight="1" spans="1:8">
      <c r="A3" s="2" t="s">
        <v>0</v>
      </c>
      <c r="B3" s="6" t="s">
        <v>35</v>
      </c>
      <c r="C3" s="6" t="s">
        <v>0</v>
      </c>
      <c r="D3" s="6" t="s">
        <v>0</v>
      </c>
      <c r="E3" s="24" t="s">
        <v>0</v>
      </c>
      <c r="F3" s="24" t="s">
        <v>0</v>
      </c>
      <c r="G3" s="24" t="s">
        <v>0</v>
      </c>
      <c r="H3" s="2" t="s">
        <v>0</v>
      </c>
    </row>
    <row r="4" ht="22" customHeight="1" spans="1:8">
      <c r="A4" s="2" t="s">
        <v>0</v>
      </c>
      <c r="B4" s="7" t="s">
        <v>100</v>
      </c>
      <c r="C4" s="7" t="s">
        <v>0</v>
      </c>
      <c r="D4" s="7" t="s">
        <v>0</v>
      </c>
      <c r="E4" s="7" t="s">
        <v>0</v>
      </c>
      <c r="F4" s="7" t="s">
        <v>0</v>
      </c>
      <c r="G4" s="7" t="s">
        <v>0</v>
      </c>
      <c r="H4" s="2" t="s">
        <v>0</v>
      </c>
    </row>
    <row r="5" ht="17" customHeight="1" spans="1:8">
      <c r="A5" s="2" t="s">
        <v>0</v>
      </c>
      <c r="B5" s="8" t="s">
        <v>37</v>
      </c>
      <c r="C5" s="9" t="s">
        <v>38</v>
      </c>
      <c r="D5" s="9" t="s">
        <v>39</v>
      </c>
      <c r="E5" s="9" t="s">
        <v>40</v>
      </c>
      <c r="F5" s="9" t="s">
        <v>41</v>
      </c>
      <c r="G5" s="10" t="s">
        <v>42</v>
      </c>
      <c r="H5" s="2" t="s">
        <v>0</v>
      </c>
    </row>
    <row r="6" ht="15" customHeight="1" spans="1:8">
      <c r="A6" s="2" t="s">
        <v>0</v>
      </c>
      <c r="B6" s="11" t="s">
        <v>101</v>
      </c>
      <c r="C6" s="12" t="s">
        <v>102</v>
      </c>
      <c r="D6" s="13" t="s">
        <v>0</v>
      </c>
      <c r="E6" s="14" t="s">
        <v>0</v>
      </c>
      <c r="F6" s="14" t="s">
        <v>0</v>
      </c>
      <c r="G6" s="15" t="s">
        <v>0</v>
      </c>
      <c r="H6" s="2" t="s">
        <v>0</v>
      </c>
    </row>
    <row r="7" ht="15" customHeight="1" spans="1:8">
      <c r="A7" s="2" t="s">
        <v>0</v>
      </c>
      <c r="B7" s="11" t="s">
        <v>103</v>
      </c>
      <c r="C7" s="12" t="s">
        <v>104</v>
      </c>
      <c r="D7" s="13" t="s">
        <v>0</v>
      </c>
      <c r="E7" s="14" t="s">
        <v>0</v>
      </c>
      <c r="F7" s="14" t="s">
        <v>0</v>
      </c>
      <c r="G7" s="15" t="s">
        <v>0</v>
      </c>
      <c r="H7" s="2" t="s">
        <v>0</v>
      </c>
    </row>
    <row r="8" ht="15" customHeight="1" spans="1:8">
      <c r="A8" s="2" t="s">
        <v>0</v>
      </c>
      <c r="B8" s="11" t="s">
        <v>47</v>
      </c>
      <c r="C8" s="12" t="s">
        <v>105</v>
      </c>
      <c r="D8" s="13" t="s">
        <v>106</v>
      </c>
      <c r="E8" s="14" t="s">
        <v>107</v>
      </c>
      <c r="F8" s="16"/>
      <c r="G8" s="17" t="str">
        <f>IF(ISBLANK(E8),"",IF(ISBLANK(F8),"",E8*F8))</f>
        <v/>
      </c>
      <c r="H8" s="2" t="s">
        <v>0</v>
      </c>
    </row>
    <row r="9" ht="15" customHeight="1" spans="1:8">
      <c r="A9" s="2" t="s">
        <v>0</v>
      </c>
      <c r="B9" s="11" t="s">
        <v>108</v>
      </c>
      <c r="C9" s="12" t="s">
        <v>109</v>
      </c>
      <c r="D9" s="13" t="s">
        <v>0</v>
      </c>
      <c r="E9" s="14" t="s">
        <v>0</v>
      </c>
      <c r="F9" s="14" t="s">
        <v>0</v>
      </c>
      <c r="G9" s="15" t="s">
        <v>0</v>
      </c>
      <c r="H9" s="2" t="s">
        <v>0</v>
      </c>
    </row>
    <row r="10" ht="15" customHeight="1" spans="1:8">
      <c r="A10" s="2" t="s">
        <v>0</v>
      </c>
      <c r="B10" s="11" t="s">
        <v>110</v>
      </c>
      <c r="C10" s="12" t="s">
        <v>109</v>
      </c>
      <c r="D10" s="13" t="s">
        <v>0</v>
      </c>
      <c r="E10" s="14" t="s">
        <v>0</v>
      </c>
      <c r="F10" s="14" t="s">
        <v>0</v>
      </c>
      <c r="G10" s="15" t="s">
        <v>0</v>
      </c>
      <c r="H10" s="2" t="s">
        <v>0</v>
      </c>
    </row>
    <row r="11" ht="15" customHeight="1" spans="1:8">
      <c r="A11" s="2" t="s">
        <v>0</v>
      </c>
      <c r="B11" s="11" t="s">
        <v>47</v>
      </c>
      <c r="C11" s="12" t="s">
        <v>111</v>
      </c>
      <c r="D11" s="13" t="s">
        <v>106</v>
      </c>
      <c r="E11" s="14" t="s">
        <v>112</v>
      </c>
      <c r="F11" s="16"/>
      <c r="G11" s="17" t="str">
        <f>IF(ISBLANK(E11),"",IF(ISBLANK(F11),"",E11*F11))</f>
        <v/>
      </c>
      <c r="H11" s="2" t="s">
        <v>0</v>
      </c>
    </row>
    <row r="12" ht="15" customHeight="1" spans="1:8">
      <c r="A12" s="2" t="s">
        <v>0</v>
      </c>
      <c r="B12" s="11" t="s">
        <v>113</v>
      </c>
      <c r="C12" s="12" t="s">
        <v>114</v>
      </c>
      <c r="D12" s="13" t="s">
        <v>0</v>
      </c>
      <c r="E12" s="14" t="s">
        <v>0</v>
      </c>
      <c r="F12" s="14" t="s">
        <v>0</v>
      </c>
      <c r="G12" s="15" t="s">
        <v>0</v>
      </c>
      <c r="H12" s="2" t="s">
        <v>0</v>
      </c>
    </row>
    <row r="13" ht="15" customHeight="1" spans="1:8">
      <c r="A13" s="2" t="s">
        <v>0</v>
      </c>
      <c r="B13" s="11" t="s">
        <v>51</v>
      </c>
      <c r="C13" s="12" t="s">
        <v>115</v>
      </c>
      <c r="D13" s="13" t="s">
        <v>116</v>
      </c>
      <c r="E13" s="14" t="s">
        <v>117</v>
      </c>
      <c r="F13" s="16"/>
      <c r="G13" s="17" t="str">
        <f>IF(ISBLANK(E13),"",IF(ISBLANK(F13),"",E13*F13))</f>
        <v/>
      </c>
      <c r="H13" s="2" t="s">
        <v>0</v>
      </c>
    </row>
    <row r="14" ht="15" customHeight="1" spans="1:8">
      <c r="A14" s="2" t="s">
        <v>0</v>
      </c>
      <c r="B14" s="11" t="s">
        <v>118</v>
      </c>
      <c r="C14" s="25" t="s">
        <v>119</v>
      </c>
      <c r="D14" s="13" t="s">
        <v>0</v>
      </c>
      <c r="E14" s="14" t="s">
        <v>0</v>
      </c>
      <c r="F14" s="14" t="s">
        <v>0</v>
      </c>
      <c r="G14" s="15" t="s">
        <v>0</v>
      </c>
      <c r="H14" s="2" t="s">
        <v>0</v>
      </c>
    </row>
    <row r="15" ht="15" customHeight="1" spans="1:8">
      <c r="A15" s="2" t="s">
        <v>0</v>
      </c>
      <c r="B15" s="11" t="s">
        <v>120</v>
      </c>
      <c r="C15" s="12" t="s">
        <v>121</v>
      </c>
      <c r="D15" s="13" t="s">
        <v>68</v>
      </c>
      <c r="E15" s="14" t="s">
        <v>122</v>
      </c>
      <c r="F15" s="16"/>
      <c r="G15" s="17" t="str">
        <f>IF(ISBLANK(E15),"",IF(ISBLANK(F15),"",E15*F15))</f>
        <v/>
      </c>
      <c r="H15" s="2" t="s">
        <v>0</v>
      </c>
    </row>
    <row r="16" ht="384" customHeight="1" spans="1:8">
      <c r="A16" s="2" t="s">
        <v>0</v>
      </c>
      <c r="B16" s="11" t="s">
        <v>0</v>
      </c>
      <c r="C16" s="12" t="s">
        <v>0</v>
      </c>
      <c r="D16" s="13" t="s">
        <v>0</v>
      </c>
      <c r="E16" s="14" t="s">
        <v>0</v>
      </c>
      <c r="F16" s="18" t="s">
        <v>0</v>
      </c>
      <c r="G16" s="17" t="s">
        <v>0</v>
      </c>
      <c r="H16" s="2" t="s">
        <v>0</v>
      </c>
    </row>
    <row r="17" ht="15" customHeight="1" spans="1:8">
      <c r="A17" s="2" t="s">
        <v>0</v>
      </c>
      <c r="B17" s="19" t="s">
        <v>123</v>
      </c>
      <c r="C17" s="19" t="s">
        <v>0</v>
      </c>
      <c r="D17" s="20">
        <f>SUM(G8,G11,G13,G15)</f>
        <v>0</v>
      </c>
      <c r="E17" s="20" t="s">
        <v>0</v>
      </c>
      <c r="F17" s="21" t="s">
        <v>61</v>
      </c>
      <c r="G17" s="21" t="s">
        <v>0</v>
      </c>
      <c r="H17" s="2" t="s">
        <v>0</v>
      </c>
    </row>
    <row r="18" ht="27" customHeight="1" spans="1:8">
      <c r="A18" s="2" t="s">
        <v>0</v>
      </c>
      <c r="B18" s="2" t="s">
        <v>0</v>
      </c>
      <c r="C18" s="2" t="s">
        <v>0</v>
      </c>
      <c r="D18" s="2" t="s">
        <v>0</v>
      </c>
      <c r="E18" s="23" t="s">
        <v>0</v>
      </c>
      <c r="F18" s="23" t="s">
        <v>0</v>
      </c>
      <c r="G18" s="23" t="s">
        <v>0</v>
      </c>
      <c r="H18" s="2" t="s">
        <v>0</v>
      </c>
    </row>
    <row r="19" customFormat="1" spans="2:7">
      <c r="B19" s="22" t="s">
        <v>33</v>
      </c>
      <c r="C19" s="22"/>
      <c r="E19" s="1"/>
      <c r="F19" s="1"/>
      <c r="G19" s="1"/>
    </row>
  </sheetData>
  <sheetProtection algorithmName="SHA-512" hashValue="cbMqUr6pvCWY3xF5wqsbOn2QZAgzkCEBSdjnRhwRkwZnY/s6yD3XuNHZR2cvFzh1Yb/plA0KW2RlYOWgQVBqxw==" saltValue="5g88pKx/U86RiH7RuIhFbA==" spinCount="100000" sheet="1" objects="1"/>
  <mergeCells count="7">
    <mergeCell ref="B2:G2"/>
    <mergeCell ref="B3:G3"/>
    <mergeCell ref="B4:G4"/>
    <mergeCell ref="B17:C17"/>
    <mergeCell ref="D17:E17"/>
    <mergeCell ref="F17:G17"/>
    <mergeCell ref="B19:C19"/>
  </mergeCells>
  <pageMargins left="0" right="0" top="0" bottom="0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3"/>
  <sheetViews>
    <sheetView topLeftCell="A2" workbookViewId="0">
      <selection activeCell="O10" sqref="O10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style="1" customWidth="1"/>
    <col min="8" max="8" width="7" customWidth="1"/>
  </cols>
  <sheetData>
    <row r="1" ht="42" customHeight="1" spans="1:8">
      <c r="A1" s="2" t="s">
        <v>0</v>
      </c>
      <c r="B1" s="2" t="s">
        <v>0</v>
      </c>
      <c r="C1" s="2" t="s">
        <v>0</v>
      </c>
      <c r="D1" s="2" t="s">
        <v>0</v>
      </c>
      <c r="E1" s="3" t="s">
        <v>0</v>
      </c>
      <c r="F1" s="3" t="s">
        <v>0</v>
      </c>
      <c r="G1" s="3" t="s">
        <v>0</v>
      </c>
      <c r="H1" s="2" t="s">
        <v>0</v>
      </c>
    </row>
    <row r="2" ht="33" customHeight="1" spans="1:8">
      <c r="A2" s="2" t="s">
        <v>0</v>
      </c>
      <c r="B2" s="4" t="s">
        <v>34</v>
      </c>
      <c r="C2" s="4" t="s">
        <v>0</v>
      </c>
      <c r="D2" s="4" t="s">
        <v>0</v>
      </c>
      <c r="E2" s="5" t="s">
        <v>0</v>
      </c>
      <c r="F2" s="5" t="s">
        <v>0</v>
      </c>
      <c r="G2" s="5" t="s">
        <v>0</v>
      </c>
      <c r="H2" s="2" t="s">
        <v>0</v>
      </c>
    </row>
    <row r="3" ht="33" customHeight="1" spans="1:8">
      <c r="A3" s="2" t="s">
        <v>0</v>
      </c>
      <c r="B3" s="6" t="s">
        <v>35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2" t="s">
        <v>0</v>
      </c>
    </row>
    <row r="4" ht="22" customHeight="1" spans="1:8">
      <c r="A4" s="2" t="s">
        <v>0</v>
      </c>
      <c r="B4" s="7" t="s">
        <v>124</v>
      </c>
      <c r="C4" s="7" t="s">
        <v>0</v>
      </c>
      <c r="D4" s="7" t="s">
        <v>0</v>
      </c>
      <c r="E4" s="7" t="s">
        <v>0</v>
      </c>
      <c r="F4" s="7" t="s">
        <v>0</v>
      </c>
      <c r="G4" s="7" t="s">
        <v>0</v>
      </c>
      <c r="H4" s="2" t="s">
        <v>0</v>
      </c>
    </row>
    <row r="5" ht="17" customHeight="1" spans="1:8">
      <c r="A5" s="2" t="s">
        <v>0</v>
      </c>
      <c r="B5" s="8" t="s">
        <v>37</v>
      </c>
      <c r="C5" s="9" t="s">
        <v>38</v>
      </c>
      <c r="D5" s="9" t="s">
        <v>39</v>
      </c>
      <c r="E5" s="9" t="s">
        <v>40</v>
      </c>
      <c r="F5" s="9" t="s">
        <v>41</v>
      </c>
      <c r="G5" s="10" t="s">
        <v>42</v>
      </c>
      <c r="H5" s="2" t="s">
        <v>0</v>
      </c>
    </row>
    <row r="6" ht="15" customHeight="1" spans="1:8">
      <c r="A6" s="2" t="s">
        <v>0</v>
      </c>
      <c r="B6" s="11" t="s">
        <v>125</v>
      </c>
      <c r="C6" s="12" t="s">
        <v>126</v>
      </c>
      <c r="D6" s="13" t="s">
        <v>0</v>
      </c>
      <c r="E6" s="14" t="s">
        <v>0</v>
      </c>
      <c r="F6" s="14" t="s">
        <v>0</v>
      </c>
      <c r="G6" s="15" t="s">
        <v>0</v>
      </c>
      <c r="H6" s="2" t="s">
        <v>0</v>
      </c>
    </row>
    <row r="7" ht="15" customHeight="1" spans="1:8">
      <c r="A7" s="2" t="s">
        <v>0</v>
      </c>
      <c r="B7" s="11" t="s">
        <v>127</v>
      </c>
      <c r="C7" s="12" t="s">
        <v>128</v>
      </c>
      <c r="D7" s="13" t="s">
        <v>91</v>
      </c>
      <c r="E7" s="14" t="s">
        <v>129</v>
      </c>
      <c r="F7" s="16"/>
      <c r="G7" s="17" t="str">
        <f>IF(ISBLANK(E7),"",IF(ISBLANK(F7),"",E7*F7))</f>
        <v/>
      </c>
      <c r="H7" s="2" t="s">
        <v>0</v>
      </c>
    </row>
    <row r="8" ht="15" customHeight="1" spans="1:8">
      <c r="A8" s="2" t="s">
        <v>0</v>
      </c>
      <c r="B8" s="11" t="s">
        <v>130</v>
      </c>
      <c r="C8" s="12" t="s">
        <v>131</v>
      </c>
      <c r="D8" s="13" t="s">
        <v>0</v>
      </c>
      <c r="E8" s="14" t="s">
        <v>0</v>
      </c>
      <c r="F8" s="14" t="s">
        <v>0</v>
      </c>
      <c r="G8" s="15" t="s">
        <v>0</v>
      </c>
      <c r="H8" s="2" t="s">
        <v>0</v>
      </c>
    </row>
    <row r="9" ht="15" customHeight="1" spans="1:8">
      <c r="A9" s="2" t="s">
        <v>0</v>
      </c>
      <c r="B9" s="11" t="s">
        <v>132</v>
      </c>
      <c r="C9" s="12" t="s">
        <v>133</v>
      </c>
      <c r="D9" s="13" t="s">
        <v>91</v>
      </c>
      <c r="E9" s="14" t="s">
        <v>134</v>
      </c>
      <c r="F9" s="16"/>
      <c r="G9" s="17" t="str">
        <f>IF(ISBLANK(E9),"",IF(ISBLANK(F9),"",E9*F9))</f>
        <v/>
      </c>
      <c r="H9" s="2" t="s">
        <v>0</v>
      </c>
    </row>
    <row r="10" ht="409.5" customHeight="1" spans="1:8">
      <c r="A10" s="2" t="s">
        <v>0</v>
      </c>
      <c r="B10" s="11" t="s">
        <v>0</v>
      </c>
      <c r="C10" s="12" t="s">
        <v>0</v>
      </c>
      <c r="D10" s="13" t="s">
        <v>0</v>
      </c>
      <c r="E10" s="14" t="s">
        <v>0</v>
      </c>
      <c r="F10" s="18" t="s">
        <v>0</v>
      </c>
      <c r="G10" s="17" t="s">
        <v>0</v>
      </c>
      <c r="H10" s="2" t="s">
        <v>0</v>
      </c>
    </row>
    <row r="11" ht="15" customHeight="1" spans="1:8">
      <c r="A11" s="2" t="s">
        <v>0</v>
      </c>
      <c r="B11" s="19" t="s">
        <v>135</v>
      </c>
      <c r="C11" s="19" t="s">
        <v>0</v>
      </c>
      <c r="D11" s="20">
        <f>SUM(G7,G9)</f>
        <v>0</v>
      </c>
      <c r="E11" s="20" t="s">
        <v>0</v>
      </c>
      <c r="F11" s="21" t="s">
        <v>61</v>
      </c>
      <c r="G11" s="21" t="s">
        <v>0</v>
      </c>
      <c r="H11" s="2" t="s">
        <v>0</v>
      </c>
    </row>
    <row r="12" ht="27" customHeight="1" spans="1:8">
      <c r="A12" s="2" t="s">
        <v>0</v>
      </c>
      <c r="C12" s="2" t="s">
        <v>0</v>
      </c>
      <c r="D12" s="2" t="s">
        <v>0</v>
      </c>
      <c r="E12" s="3" t="s">
        <v>0</v>
      </c>
      <c r="F12" s="3" t="s">
        <v>0</v>
      </c>
      <c r="G12" s="3" t="s">
        <v>0</v>
      </c>
      <c r="H12" s="2" t="s">
        <v>0</v>
      </c>
    </row>
    <row r="13" spans="2:3">
      <c r="B13" s="22" t="s">
        <v>33</v>
      </c>
      <c r="C13" s="22"/>
    </row>
  </sheetData>
  <sheetProtection algorithmName="SHA-512" hashValue="LFCMUakEqrqci2Z1uPJeg+Jef28atFnBrkgai12yxlprfhYbR2yRf1TSYp8fAzhEPeee0F3Kn9SK8PGxgF3rSg==" saltValue="0fUgJuR0kXzAonw/ASmHWw==" spinCount="100000" sheet="1" objects="1"/>
  <mergeCells count="7">
    <mergeCell ref="B2:G2"/>
    <mergeCell ref="B3:G3"/>
    <mergeCell ref="B4:G4"/>
    <mergeCell ref="B11:C11"/>
    <mergeCell ref="D11:E11"/>
    <mergeCell ref="F11:G11"/>
    <mergeCell ref="B13:C13"/>
  </mergeCells>
  <pageMargins left="0" right="0" top="0" bottom="0" header="0" footer="0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1" master="" otherUserPermission="visible"/>
  <rangeList sheetStid="2" master="" otherUserPermission="visible"/>
  <rangeList sheetStid="3" master="" otherUserPermission="visible"/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【】5.4 投标报价汇总表</vt:lpstr>
      <vt:lpstr>清单  第100章  总 则</vt:lpstr>
      <vt:lpstr>清单  第200章  路 基</vt:lpstr>
      <vt:lpstr>清单  第300章  路 面</vt:lpstr>
      <vt:lpstr>清单  第400章  桥梁、涵洞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獨家記憶</cp:lastModifiedBy>
  <dcterms:created xsi:type="dcterms:W3CDTF">2025-06-16T09:43:00Z</dcterms:created>
  <dcterms:modified xsi:type="dcterms:W3CDTF">2025-06-25T07:04:39Z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449F11AF47404547AF284C28C42A1B28_13</vt:lpwstr>
  </property>
  <property fmtid="{D5CDD505-2E9C-101B-9397-08002B2CF9AE}" pid="3" name="KSOProductBuildVer">
    <vt:lpwstr>2052-12.1.0.21541</vt:lpwstr>
  </property>
</Properties>
</file>